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 tabRatio="675"/>
  </bookViews>
  <sheets>
    <sheet name="EneJun2016" sheetId="14" r:id="rId1"/>
    <sheet name="AgoDic2015_PreIncubacion" sheetId="13" r:id="rId2"/>
    <sheet name="AgoDic2015" sheetId="12" r:id="rId3"/>
    <sheet name="EneJun2015" sheetId="11" r:id="rId4"/>
    <sheet name="INADEM2014" sheetId="9" r:id="rId5"/>
    <sheet name="AgoDic2014" sheetId="10" r:id="rId6"/>
    <sheet name="EneJun2014" sheetId="6" r:id="rId7"/>
    <sheet name="InventarioJunio2013" sheetId="5" r:id="rId8"/>
    <sheet name="InventarioAgosto2012" sheetId="1" r:id="rId9"/>
  </sheets>
  <definedNames>
    <definedName name="_xlnm._FilterDatabase" localSheetId="5" hidden="1">AgoDic2014!$B$7:$V$131</definedName>
    <definedName name="_xlnm._FilterDatabase" localSheetId="2" hidden="1">AgoDic2015!$B$7:$V$147</definedName>
    <definedName name="_xlnm._FilterDatabase" localSheetId="1" hidden="1">AgoDic2015_PreIncubacion!$B$8:$V$8</definedName>
    <definedName name="_xlnm._FilterDatabase" localSheetId="6" hidden="1">EneJun2014!$B$7:$V$131</definedName>
    <definedName name="_xlnm._FilterDatabase" localSheetId="3" hidden="1">EneJun2015!$B$7:$V$132</definedName>
    <definedName name="_xlnm._FilterDatabase" localSheetId="0" hidden="1">EneJun2016!$B$7:$W$217</definedName>
    <definedName name="_xlnm._FilterDatabase" localSheetId="8" hidden="1">InventarioAgosto2012!$B$7:$V$104</definedName>
    <definedName name="_xlnm._FilterDatabase" localSheetId="7" hidden="1">InventarioJunio2013!$B$7:$U$128</definedName>
  </definedNames>
  <calcPr calcId="145621"/>
</workbook>
</file>

<file path=xl/calcChain.xml><?xml version="1.0" encoding="utf-8"?>
<calcChain xmlns="http://schemas.openxmlformats.org/spreadsheetml/2006/main">
  <c r="C241" i="14" l="1"/>
  <c r="C240" i="14"/>
  <c r="C239" i="14"/>
  <c r="C238" i="14"/>
  <c r="C237" i="14"/>
  <c r="C236" i="14"/>
  <c r="C235" i="14"/>
  <c r="C234" i="14"/>
  <c r="C233" i="14"/>
  <c r="C232" i="14"/>
  <c r="C231" i="14"/>
  <c r="C230" i="14"/>
  <c r="F231" i="14" l="1"/>
  <c r="F233" i="14"/>
  <c r="F235" i="14"/>
  <c r="C242" i="14"/>
  <c r="F232" i="14"/>
  <c r="F234" i="14"/>
  <c r="F236" i="14"/>
  <c r="C168" i="12"/>
  <c r="C167" i="12"/>
  <c r="C166" i="12"/>
  <c r="C171" i="12"/>
  <c r="C178" i="12" l="1"/>
  <c r="C177" i="12"/>
  <c r="C176" i="12"/>
  <c r="C165" i="12"/>
  <c r="C164" i="12"/>
  <c r="C163" i="12"/>
  <c r="C162" i="12"/>
  <c r="C161" i="12"/>
  <c r="C160" i="12"/>
  <c r="C159" i="12"/>
  <c r="C158" i="12"/>
  <c r="C157" i="12"/>
  <c r="E163" i="12" s="1"/>
  <c r="E184" i="12" s="1"/>
  <c r="E160" i="12" l="1"/>
  <c r="E161" i="12"/>
  <c r="C169" i="12"/>
  <c r="C170" i="12"/>
  <c r="C172" i="12" s="1"/>
  <c r="E158" i="12"/>
  <c r="E159" i="12"/>
  <c r="E162" i="12"/>
  <c r="C175" i="12"/>
  <c r="E176" i="12" s="1"/>
  <c r="E178" i="12"/>
  <c r="C163" i="11"/>
  <c r="C162" i="11"/>
  <c r="C161" i="11"/>
  <c r="C156" i="11"/>
  <c r="C153" i="11"/>
  <c r="C152" i="11"/>
  <c r="C151" i="11"/>
  <c r="C154" i="11" s="1"/>
  <c r="C150" i="11"/>
  <c r="C149" i="11"/>
  <c r="J148" i="11"/>
  <c r="C148" i="11"/>
  <c r="C147" i="11"/>
  <c r="C146" i="11"/>
  <c r="C145" i="11"/>
  <c r="C144" i="11"/>
  <c r="C143" i="11"/>
  <c r="C142" i="11"/>
  <c r="L141" i="11"/>
  <c r="J141" i="11"/>
  <c r="E177" i="12" l="1"/>
  <c r="E182" i="12"/>
  <c r="E183" i="12"/>
  <c r="E146" i="11"/>
  <c r="C155" i="11"/>
  <c r="C157" i="11" s="1"/>
  <c r="E145" i="11"/>
  <c r="E143" i="11"/>
  <c r="E144" i="11"/>
  <c r="E147" i="11"/>
  <c r="E148" i="11"/>
  <c r="E169" i="11" s="1"/>
  <c r="C160" i="11"/>
  <c r="G161" i="11" s="1"/>
  <c r="H161" i="11" s="1"/>
  <c r="E161" i="11"/>
  <c r="E162" i="11"/>
  <c r="E163" i="11"/>
  <c r="L140" i="10"/>
  <c r="J147" i="10"/>
  <c r="J140" i="10"/>
  <c r="C162" i="10"/>
  <c r="C161" i="10"/>
  <c r="C160" i="10"/>
  <c r="C155" i="10"/>
  <c r="C152" i="10"/>
  <c r="C151" i="10"/>
  <c r="C150" i="10"/>
  <c r="C153" i="10" s="1"/>
  <c r="C149" i="10"/>
  <c r="C148" i="10"/>
  <c r="C147" i="10"/>
  <c r="C146" i="10"/>
  <c r="C145" i="10"/>
  <c r="C144" i="10"/>
  <c r="C143" i="10"/>
  <c r="C142" i="10"/>
  <c r="C141" i="10"/>
  <c r="E167" i="11" l="1"/>
  <c r="E168" i="11"/>
  <c r="G163" i="11"/>
  <c r="H163" i="11" s="1"/>
  <c r="G162" i="11"/>
  <c r="H162" i="11" s="1"/>
  <c r="E143" i="10"/>
  <c r="E145" i="10"/>
  <c r="E147" i="10"/>
  <c r="E168" i="10" s="1"/>
  <c r="C154" i="10"/>
  <c r="C156" i="10" s="1"/>
  <c r="E142" i="10"/>
  <c r="E144" i="10"/>
  <c r="E146" i="10"/>
  <c r="C159" i="10"/>
  <c r="E162" i="10"/>
  <c r="L151" i="6"/>
  <c r="N151" i="6" s="1"/>
  <c r="L152" i="6"/>
  <c r="N152" i="6" s="1"/>
  <c r="L150" i="6"/>
  <c r="N150" i="6" s="1"/>
  <c r="M150" i="6" l="1"/>
  <c r="M151" i="6"/>
  <c r="M152" i="6"/>
  <c r="E166" i="10"/>
  <c r="E167" i="10"/>
  <c r="G160" i="10"/>
  <c r="H160" i="10" s="1"/>
  <c r="E160" i="10"/>
  <c r="E161" i="10"/>
  <c r="G162" i="10"/>
  <c r="H162" i="10" s="1"/>
  <c r="G161" i="10"/>
  <c r="H161" i="10" s="1"/>
  <c r="J153" i="6"/>
  <c r="L153" i="6" s="1"/>
  <c r="J146" i="6"/>
  <c r="L139" i="6" s="1"/>
  <c r="J140" i="6"/>
  <c r="N153" i="6" l="1"/>
  <c r="M153" i="6"/>
  <c r="C162" i="6"/>
  <c r="C161" i="6"/>
  <c r="C160" i="6"/>
  <c r="C155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54" i="6" l="1"/>
  <c r="E162" i="6"/>
  <c r="E145" i="6"/>
  <c r="C159" i="6"/>
  <c r="E166" i="6" s="1"/>
  <c r="E144" i="6"/>
  <c r="C156" i="6"/>
  <c r="E142" i="6"/>
  <c r="E143" i="6"/>
  <c r="E146" i="6"/>
  <c r="E147" i="6"/>
  <c r="E168" i="6" s="1"/>
  <c r="C153" i="6"/>
  <c r="C159" i="5"/>
  <c r="C161" i="5"/>
  <c r="G162" i="6" l="1"/>
  <c r="H162" i="6" s="1"/>
  <c r="E161" i="6"/>
  <c r="E167" i="6"/>
  <c r="E160" i="6"/>
  <c r="G160" i="6"/>
  <c r="H160" i="6" s="1"/>
  <c r="G161" i="6"/>
  <c r="H161" i="6" s="1"/>
  <c r="C140" i="5"/>
  <c r="C160" i="5" l="1"/>
  <c r="C154" i="5"/>
  <c r="C151" i="5"/>
  <c r="C150" i="5"/>
  <c r="C149" i="5"/>
  <c r="C148" i="5"/>
  <c r="C147" i="5"/>
  <c r="C146" i="5"/>
  <c r="E146" i="5" s="1"/>
  <c r="E167" i="5" s="1"/>
  <c r="C145" i="5"/>
  <c r="E145" i="5" s="1"/>
  <c r="C144" i="5"/>
  <c r="C143" i="5"/>
  <c r="C158" i="5" l="1"/>
  <c r="E143" i="5"/>
  <c r="E144" i="5"/>
  <c r="C142" i="5"/>
  <c r="C141" i="5"/>
  <c r="E165" i="5" l="1"/>
  <c r="E166" i="5"/>
  <c r="G159" i="5"/>
  <c r="H159" i="5" s="1"/>
  <c r="G161" i="5"/>
  <c r="H161" i="5" s="1"/>
  <c r="G160" i="5"/>
  <c r="H160" i="5" s="1"/>
  <c r="C152" i="5"/>
  <c r="C153" i="5"/>
  <c r="E142" i="5"/>
  <c r="E141" i="5"/>
  <c r="C155" i="5" l="1"/>
  <c r="E159" i="5"/>
  <c r="E160" i="5"/>
  <c r="E161" i="5"/>
  <c r="G102" i="1"/>
  <c r="D115" i="1"/>
  <c r="D114" i="1"/>
  <c r="D112" i="1"/>
  <c r="D110" i="1"/>
  <c r="D111" i="1"/>
  <c r="D113" i="1"/>
  <c r="D116" i="1"/>
  <c r="D118" i="1"/>
  <c r="D122" i="1"/>
  <c r="D121" i="1"/>
  <c r="D120" i="1"/>
  <c r="D109" i="1"/>
  <c r="D117" i="1"/>
  <c r="J102" i="1"/>
  <c r="H102" i="1"/>
  <c r="F114" i="1" l="1"/>
  <c r="F115" i="1"/>
  <c r="F112" i="1"/>
  <c r="F113" i="1"/>
  <c r="F111" i="1"/>
  <c r="F118" i="1"/>
  <c r="F110" i="1"/>
  <c r="F121" i="1"/>
  <c r="F122" i="1"/>
  <c r="M121" i="1"/>
</calcChain>
</file>

<file path=xl/sharedStrings.xml><?xml version="1.0" encoding="utf-8"?>
<sst xmlns="http://schemas.openxmlformats.org/spreadsheetml/2006/main" count="13453" uniqueCount="1246">
  <si>
    <t>EMPRESAS INCUBADAS</t>
  </si>
  <si>
    <t>No</t>
  </si>
  <si>
    <t>NOMBRE DE LA EMPRESA</t>
  </si>
  <si>
    <t>NOMBRE DEL RESPONSABLE DE LA EMPRESA</t>
  </si>
  <si>
    <t>GIRO</t>
  </si>
  <si>
    <t>ACTIVIDADES DE LA EMPRESA (Describir brevemente)</t>
  </si>
  <si>
    <t>NO. DE EMPLEADOS</t>
  </si>
  <si>
    <t>TELEFONOS LOCALES (CON LADA)</t>
  </si>
  <si>
    <t>CORREO ELECTRONICO</t>
  </si>
  <si>
    <t>DOMICILIO COMPLETO</t>
  </si>
  <si>
    <t>FECHA DE INSCRIPCIÓN EN LA INCUBADORA</t>
  </si>
  <si>
    <t>VENTAS ANUALES PROYECTADAS</t>
  </si>
  <si>
    <t>RECIBIO CAPITAL/FONDOS</t>
  </si>
  <si>
    <t>Fuente/FONAES/Capital Semilla, Etc</t>
  </si>
  <si>
    <t>Año de inicio de operaciones</t>
  </si>
  <si>
    <t>Etapa</t>
  </si>
  <si>
    <t>Asesor</t>
  </si>
  <si>
    <t>Trabajando</t>
  </si>
  <si>
    <t>MATERIALES GUERRERO</t>
  </si>
  <si>
    <t>María de Jesús Guerrero Zúñiga</t>
  </si>
  <si>
    <t>Comercialización</t>
  </si>
  <si>
    <t>Venta de materiales para la construcción y ferretería</t>
  </si>
  <si>
    <t>861-61-4-35-96                             861-104-96-00</t>
  </si>
  <si>
    <t>maria.3596@hotmail.com</t>
  </si>
  <si>
    <t>Juárez 1014  Colonia Progreso C.P. 26810 Nueva Rosita, Coahuila</t>
  </si>
  <si>
    <t>FONAES</t>
  </si>
  <si>
    <t>Incubación</t>
  </si>
  <si>
    <t>Perla</t>
  </si>
  <si>
    <t>Si</t>
  </si>
  <si>
    <t>D´ANILET</t>
  </si>
  <si>
    <t>Ana Leticia Tapia Pérez</t>
  </si>
  <si>
    <t>Venta de calzado, cosméticos, ropa y lencería</t>
  </si>
  <si>
    <t>861-112-52-94</t>
  </si>
  <si>
    <t>anilet_tapia@hotmail.com</t>
  </si>
  <si>
    <t>Julián González 976 Col. López Huitrón             C.P. 26739  Sabinas, Coahuila</t>
  </si>
  <si>
    <t>NO</t>
  </si>
  <si>
    <t>Pre-Incubación</t>
  </si>
  <si>
    <t>Hilda</t>
  </si>
  <si>
    <t>STUDIO  LIRA</t>
  </si>
  <si>
    <t>Ángel Lira Salazar</t>
  </si>
  <si>
    <t>Servicios</t>
  </si>
  <si>
    <t>Servicios Fotográficos</t>
  </si>
  <si>
    <t>861-61-2-69-07,                            861-110-85-81</t>
  </si>
  <si>
    <t>cometin51@hotmail.com</t>
  </si>
  <si>
    <t>América 1330 Col. Jorge B. Cuéllar C.P.26766 Sabinas, Coahuila</t>
  </si>
  <si>
    <t>Ana María</t>
  </si>
  <si>
    <t>LA CASA DEL DULCE</t>
  </si>
  <si>
    <t>Marisela Menchaca Ramírez</t>
  </si>
  <si>
    <t>Producción y comercialización de dulces regionales</t>
  </si>
  <si>
    <t>61-2-45-95</t>
  </si>
  <si>
    <t>mary_menchaca@hotmail.com</t>
  </si>
  <si>
    <t>Cuauhtémoc 1387 Fraccionamiento San Luis Sabinas, Coahuila</t>
  </si>
  <si>
    <t>vipgc69@hotmail.com</t>
  </si>
  <si>
    <t>ICOJUVE</t>
  </si>
  <si>
    <t>Jaime</t>
  </si>
  <si>
    <t>KASSA KARY</t>
  </si>
  <si>
    <t>Victoria Enriqueta Cárdenas</t>
  </si>
  <si>
    <t>Venta de uniformes  escolares, para escoltas y equipo para banda de guerra</t>
  </si>
  <si>
    <t>61-2-16-80,                                       044-861-118-874</t>
  </si>
  <si>
    <t>1° de Mayo H120 Col. Centro                   Sabinas, Coahuila</t>
  </si>
  <si>
    <t>Bertha Villalobos Garza</t>
  </si>
  <si>
    <t>Venta de abarrotes y productos complementarios</t>
  </si>
  <si>
    <t>103-24-18</t>
  </si>
  <si>
    <t>bertha0710@hotmail.com</t>
  </si>
  <si>
    <t>Bolívar 298 Col. Centenario                          Sabinas, Coahuila</t>
  </si>
  <si>
    <t>Nestor</t>
  </si>
  <si>
    <t>PESCADERÍA EL BUEN PASTOR</t>
  </si>
  <si>
    <t>Saúl Ismael Martínez Mata</t>
  </si>
  <si>
    <t>Venta de pescados y mariscos</t>
  </si>
  <si>
    <t>861 61-2-45-95</t>
  </si>
  <si>
    <t>Cuauhtémoc 1384 Fraccionamiento San Luis Sabinas, Coahuila</t>
  </si>
  <si>
    <t>Post-Incubación</t>
  </si>
  <si>
    <t>SERVITEC MÓVILES</t>
  </si>
  <si>
    <t>Eleazar Adame Sánchez</t>
  </si>
  <si>
    <t>Venta y reparación de celulares</t>
  </si>
  <si>
    <t>dj_elisir@hotmail.com</t>
  </si>
  <si>
    <t>Rogelio Montemayor 94 Col. Santito C.P. 26530 Allende, Coahuila</t>
  </si>
  <si>
    <t>IMPRENTA</t>
  </si>
  <si>
    <t>Marco Antonio Espinoza López</t>
  </si>
  <si>
    <t>Impresiones, publicidad, serigrafía</t>
  </si>
  <si>
    <t>044-861-11-11-856,                               861-103-05-50</t>
  </si>
  <si>
    <t>compuprint1@live.com.mx</t>
  </si>
  <si>
    <t xml:space="preserve">Nicolás Bravo 1605 Col. Progreso C.P. 26813 Nueva Rosita, Coahuila </t>
  </si>
  <si>
    <t>Lupita</t>
  </si>
  <si>
    <t>RABBIT EXPRESS</t>
  </si>
  <si>
    <t>Omar Gaytán Ramírez</t>
  </si>
  <si>
    <t xml:space="preserve">Mangueras, Conexiones y Accesorios para tractocamión </t>
  </si>
  <si>
    <t>Boulevard Hidalgo 125
Oriente. Barrio Tiro2
Palaú, Coahuila</t>
  </si>
  <si>
    <t>REFACCIONES AUTOMOTRICES</t>
  </si>
  <si>
    <t>Josué Israel Moreno Espinoza</t>
  </si>
  <si>
    <t>Venta de refacciones</t>
  </si>
  <si>
    <t>61-4-43-77,                                           044-861-101-11-89</t>
  </si>
  <si>
    <t>josue_israel_1307@hotmail.com</t>
  </si>
  <si>
    <t xml:space="preserve">16 de Septiembre 433 sur Col. Américo Rodríguez C.P. 26879 Cloete, Coahuila </t>
  </si>
  <si>
    <t>RE-PET</t>
  </si>
  <si>
    <t>Alfredo Carmona Hernández</t>
  </si>
  <si>
    <t>Social-Comercial</t>
  </si>
  <si>
    <t>Compra venta de material reciclable (pet y aluminio)</t>
  </si>
  <si>
    <t>861-103-01-49,                                    044-861-104-47-06</t>
  </si>
  <si>
    <t>achmetal@hotmail.com</t>
  </si>
  <si>
    <t>Morelos 119 Col. Comercial C.P. 26850 Nuieva Rosita, Coahuila</t>
  </si>
  <si>
    <t>REPAIR-PC CENTER</t>
  </si>
  <si>
    <t>Sergio Alejandro Martínez Inostroza</t>
  </si>
  <si>
    <t>Venta de equipo de cómputo, refacciones y mantenimiento</t>
  </si>
  <si>
    <t>Álamo 3 Col. Bosque del Río E. C.P. 26170 Nava , Coahuila</t>
  </si>
  <si>
    <t>PRODUCTOS NATURALES GIRASOL</t>
  </si>
  <si>
    <t>María Graciela Guajardo</t>
  </si>
  <si>
    <t>Elaborar galletas integrales y de granola</t>
  </si>
  <si>
    <t>861-112-43-61</t>
  </si>
  <si>
    <t>Ocampo 451 Col. Centro</t>
  </si>
  <si>
    <t>Soluciones Mecatrónicas</t>
  </si>
  <si>
    <t>Rolando García Cruz</t>
  </si>
  <si>
    <t>Dar servicio de instalación de subestación y automatización</t>
  </si>
  <si>
    <t>roly.shio@hotmail.com</t>
  </si>
  <si>
    <t>Av. Sabinas 545 Fraccionamiento Aurora C.P. 26763 Sabinas, Coahuila</t>
  </si>
  <si>
    <t>Elsa</t>
  </si>
  <si>
    <t>VENTA DE GAFFET</t>
  </si>
  <si>
    <t>Jesús Montemayor Villalobos</t>
  </si>
  <si>
    <t>Trabajo de serigrafía</t>
  </si>
  <si>
    <t>86-66-33-66-70</t>
  </si>
  <si>
    <t>Av. Principal 505 Fraccionamiento Santa Barboza Monclova, Coahuila</t>
  </si>
  <si>
    <t>Aracely</t>
  </si>
  <si>
    <t>Cultivo de Nopal</t>
  </si>
  <si>
    <t>Arturo Franco Romero</t>
  </si>
  <si>
    <t>Producción y comercialización</t>
  </si>
  <si>
    <t>Producción y comercialización de nopal verdura</t>
  </si>
  <si>
    <t>864 6110146</t>
  </si>
  <si>
    <t>arturo.franc.ro@hotmail.com</t>
  </si>
  <si>
    <t>Calle Bolivar 60
Barrio 2
Múzquiz, Coahuila</t>
  </si>
  <si>
    <t>Caratula Desmontable para limpiar vías del Ferrocarril</t>
  </si>
  <si>
    <t>Enrique Torres Ibarra</t>
  </si>
  <si>
    <t>Fabricación</t>
  </si>
  <si>
    <t>Implementos mineros Tres hermanos</t>
  </si>
  <si>
    <t>Joel Escareño Lara</t>
  </si>
  <si>
    <t>Dispositivo extractor de gases</t>
  </si>
  <si>
    <t>Smoothies and Pancakes</t>
  </si>
  <si>
    <t>Carlos Iván Jalomo Nuñez</t>
  </si>
  <si>
    <t>Venta de malteadas y desayunos nutritivos</t>
  </si>
  <si>
    <t>Falta entrevista selectiva</t>
  </si>
  <si>
    <t>En proceso de Incubación</t>
  </si>
  <si>
    <t>Eco-Tag Materiales Ecoeficientes</t>
  </si>
  <si>
    <t>Tania Garza Soto</t>
  </si>
  <si>
    <t>Venta de materiales para la construcción que sean ligeros, resistentes, térmicos y ecológicos</t>
  </si>
  <si>
    <t>861 6126212</t>
  </si>
  <si>
    <t>taga83@hotmail.com</t>
  </si>
  <si>
    <t>Cuauhtémoc 822 pte.
Col. López Huitrón
Sabinas, Coahuila</t>
  </si>
  <si>
    <t>Nora Guadalupe Gámez García</t>
  </si>
  <si>
    <t>Asado y venta de Pollo</t>
  </si>
  <si>
    <t>Papelería y Videojuegos</t>
  </si>
  <si>
    <t>Esmeralda Josefina Aranda Hernández</t>
  </si>
  <si>
    <t>Papelería y videojuegos</t>
  </si>
  <si>
    <t>8611049573
8616151580</t>
  </si>
  <si>
    <t>pepe_fhl@hotmail.com</t>
  </si>
  <si>
    <t>Lázaro Cárdenas 289
Col. San Luis
San Juan de Sabinas, Coahuila</t>
  </si>
  <si>
    <t>Panadería el "7"</t>
  </si>
  <si>
    <t>Yadira Elizabeth Flores Montelongo</t>
  </si>
  <si>
    <t>Producción y venta de Pan, Repostería y Pasteles</t>
  </si>
  <si>
    <t>yadieflores@hotmail.com</t>
  </si>
  <si>
    <t>Francisco I. Madero 1863
Col. Infonavit
Sabinas, Coahuila</t>
  </si>
  <si>
    <t>Clinica de belleza "Miriam"</t>
  </si>
  <si>
    <t>Miriam Eugenia Carrera Piña</t>
  </si>
  <si>
    <t>Clínica de belleza</t>
  </si>
  <si>
    <t>8616128996
Cel. 8611021303</t>
  </si>
  <si>
    <t>mina_1405@hotmail.com</t>
  </si>
  <si>
    <t>Héroes 172 Sur
Col. Sarabia
Sabinas, Coahuila</t>
  </si>
  <si>
    <t>Ferretera Marquez</t>
  </si>
  <si>
    <t>Rúben Marquez de Hoyos</t>
  </si>
  <si>
    <t>Ramo ferretero, material eléctrico, plomería, carpintería, pintura y doméstico</t>
  </si>
  <si>
    <t>861 1032113</t>
  </si>
  <si>
    <t>marhbin@hotmail.com</t>
  </si>
  <si>
    <t>Luis Gutiérrez 398
Flores Magón
Sabinas, Coah.</t>
  </si>
  <si>
    <t>no</t>
  </si>
  <si>
    <t>Zulma Verónica Campos Valdez</t>
  </si>
  <si>
    <t>Disfraces para niños, botargas, laterales de caracterización, accesorios, túnicas, etc.</t>
  </si>
  <si>
    <t>861 6123893
861 6126796</t>
  </si>
  <si>
    <t>zulmavev@hotmail.com</t>
  </si>
  <si>
    <t>Felipe Aguirre1103
Los Pinos
Sabinas, Coah.</t>
  </si>
  <si>
    <t>Luis Hernández Martínez</t>
  </si>
  <si>
    <t>Producción de quesos y cremas</t>
  </si>
  <si>
    <t>861 1087676</t>
  </si>
  <si>
    <t>luisranch@msn.com</t>
  </si>
  <si>
    <t>Ejido Santa Isabel
Domicilio Conocido
San Juan de Sabinas</t>
  </si>
  <si>
    <t>"Deliz" Sobrecamas</t>
  </si>
  <si>
    <t>María del Rosario Arellano Martínez</t>
  </si>
  <si>
    <t>Fabricación de sobrecamas</t>
  </si>
  <si>
    <t>maraarellanomtz@hotmail.com</t>
  </si>
  <si>
    <t>Francisco Mina 240
Col. Centenario
Sabinas, Coah.</t>
  </si>
  <si>
    <t>Magda</t>
  </si>
  <si>
    <t>Big Dog</t>
  </si>
  <si>
    <t>Dulce Rosario Gopar Díaz</t>
  </si>
  <si>
    <t>Plan de autoservicio de comida rápida</t>
  </si>
  <si>
    <t>864 1087209</t>
  </si>
  <si>
    <t>dulcegopar@hotmail.com</t>
  </si>
  <si>
    <t>Riva Palacio 522
Col. Centro
Sabinas, Coahuila</t>
  </si>
  <si>
    <t>Tacos Benja</t>
  </si>
  <si>
    <t>Rolando Méndez Sánchez</t>
  </si>
  <si>
    <t>Venta de comida rápida, tacos, gringas, papas y hamburguesas</t>
  </si>
  <si>
    <t>861 1109167</t>
  </si>
  <si>
    <t>Nogal 1046
Los Montes
Sabinas, Coahuila</t>
  </si>
  <si>
    <t>Porcicola Guajardo</t>
  </si>
  <si>
    <t>ISACAR Tortillas y Pan Integral</t>
  </si>
  <si>
    <t>Otilia del Olmo Vallejo</t>
  </si>
  <si>
    <t>Producción y venta de Tortillas con nopal y Pan Integral</t>
  </si>
  <si>
    <t>861  1025932</t>
  </si>
  <si>
    <t>spnutridelolmo@hotmail.com</t>
  </si>
  <si>
    <t>Gustavo Espinoza 229
Col. Del Valle
Sabinas, Coahuila</t>
  </si>
  <si>
    <t>Chorizo Veloz</t>
  </si>
  <si>
    <t>Sergio Armando Rosas de Hoyos</t>
  </si>
  <si>
    <t>Producción y venta de chorizo de puerco</t>
  </si>
  <si>
    <t>878 7856965</t>
  </si>
  <si>
    <t>Privada Almos 1405
Col. Manantial
Allende, Coahuila</t>
  </si>
  <si>
    <t>Elsa Faviola Adames González</t>
  </si>
  <si>
    <t>Renta, reparación y mantenimiento de equipo de cómputo</t>
  </si>
  <si>
    <t>864 1035960</t>
  </si>
  <si>
    <t>faviolaadame_lashaki@hotmail.com</t>
  </si>
  <si>
    <t>San Francisco 2007
Col. Bajío
Melchor Múzquiz</t>
  </si>
  <si>
    <t>N/A</t>
  </si>
  <si>
    <t>Cuauhtemoc Rodriguez Villarreal</t>
  </si>
  <si>
    <t>Producción de Nopal Verdura para el mercado regional</t>
  </si>
  <si>
    <t>Taller de enderazado y pintura "Martínez"</t>
  </si>
  <si>
    <t>Alán Josué Martínez Valdés</t>
  </si>
  <si>
    <t>El servicio de Enderazado y Pintura de Automoviles</t>
  </si>
  <si>
    <t>861 1105272</t>
  </si>
  <si>
    <t>alan_josue_os@hotmail.com</t>
  </si>
  <si>
    <t>General Bravo 492
Col. Ismael Rodríguez
Sabinas, Coahuila</t>
  </si>
  <si>
    <t>Restaurant "La Hacienda"</t>
  </si>
  <si>
    <t>Juanita Pérez Salas</t>
  </si>
  <si>
    <t>Servicio de restaurante y comidas para eventos</t>
  </si>
  <si>
    <t>864 1088511</t>
  </si>
  <si>
    <t>Jesús Pader 610
Col. El Alto
Melchor, Múzquiz</t>
  </si>
  <si>
    <t>Abarrotes "La Reforma"</t>
  </si>
  <si>
    <t>Bertha Montemayor Villalobos</t>
  </si>
  <si>
    <t>Ventas de Abarrotes</t>
  </si>
  <si>
    <t>861 1032418</t>
  </si>
  <si>
    <t>Simón Bolivar 
Col. Centenario
Sabinas, Coah.</t>
  </si>
  <si>
    <t>Ingeniería, Mantenimiento y Automatización</t>
  </si>
  <si>
    <t>Roomel Omar Urbina Rodela</t>
  </si>
  <si>
    <t>Servicio industrial. Solución de problemas en mantenimiento, software</t>
  </si>
  <si>
    <t>861 6144867</t>
  </si>
  <si>
    <t>roomel01@yahoo.com.mx</t>
  </si>
  <si>
    <t>Calle Tabasco 942
Col. Zaragoza
San Juan de Sabinas</t>
  </si>
  <si>
    <t>Arturo</t>
  </si>
  <si>
    <t>AMECSA Automatización de Malacates para la Extracción de Carbón</t>
  </si>
  <si>
    <t>Alexis Ayub Mendoza Abraham</t>
  </si>
  <si>
    <t>Automatización de malacates para la extracción de carbón</t>
  </si>
  <si>
    <t>864 1061340</t>
  </si>
  <si>
    <t>alexis_palau_89@hotmail.com</t>
  </si>
  <si>
    <t>Pino Suárez 17
Tiro3. Palaú, Coahuila</t>
  </si>
  <si>
    <t>Carnicería "Morales"</t>
  </si>
  <si>
    <t>Laura Estefana Leija Ramírez</t>
  </si>
  <si>
    <t>Venta de cortes de carne de res y pollo. Carnicería</t>
  </si>
  <si>
    <t>861 1144277</t>
  </si>
  <si>
    <t>wendy_morales_2000@hotmail.com</t>
  </si>
  <si>
    <t>Simón Bolivar 800
Col. Zaragoza
Sabinas, Coahuila</t>
  </si>
  <si>
    <t>Ciber "MANÍA"</t>
  </si>
  <si>
    <t>Felipe de Jesús Valdez Pérez</t>
  </si>
  <si>
    <t>Renta y reparación de computadoras</t>
  </si>
  <si>
    <t>864 6115507</t>
  </si>
  <si>
    <t>Fco. I. Madero S/N
Barrio Preparatoria
Múzquiz, Coahuila</t>
  </si>
  <si>
    <t>.com.com</t>
  </si>
  <si>
    <t>Lluvia Elizabeth Martínez Ramírez</t>
  </si>
  <si>
    <t>Renta, reparación y mantenimiento de equipo de cómputo. Snack´s, impresión y copiado</t>
  </si>
  <si>
    <t>Papelería "Urano"</t>
  </si>
  <si>
    <t>María Margarita Urano Rincón</t>
  </si>
  <si>
    <t>Venta de artículos escolares</t>
  </si>
  <si>
    <t>861 6133364</t>
  </si>
  <si>
    <t>murano0463@hotmail.com</t>
  </si>
  <si>
    <t>Dr. Bruno Rosales S/N
Barrio 2. Cloete, Coahuila</t>
  </si>
  <si>
    <t>Lácteos "Fundadores"</t>
  </si>
  <si>
    <t>Maricela García Zavala</t>
  </si>
  <si>
    <t>Queso, crema y chorizo</t>
  </si>
  <si>
    <t>861 6125566</t>
  </si>
  <si>
    <t>marizavala1@hotmail.com</t>
  </si>
  <si>
    <t>Abasolo 350
Col. Reynera
Sabinas, Coahuila</t>
  </si>
  <si>
    <t>DARVEYA Publicidad</t>
  </si>
  <si>
    <t>Dariela Alejandra Cruz Gómez</t>
  </si>
  <si>
    <t>Servicios de publicidad. Lonas, Volantes, Tarjetas, Spot´s y Páginas Web</t>
  </si>
  <si>
    <t>861 6134069</t>
  </si>
  <si>
    <t>dari_davila@hotmail.com</t>
  </si>
  <si>
    <t>Armando Sáchez S/N
Col. Dávila
Sabinas, Coahuila</t>
  </si>
  <si>
    <t>La Casita Mágica. Guardería</t>
  </si>
  <si>
    <t>Sergio Alberto Rodríguez Sánchez</t>
  </si>
  <si>
    <t>Servicio de Guardería de niños de personal del ITESRC</t>
  </si>
  <si>
    <t>861 1160276</t>
  </si>
  <si>
    <t>charliie.10@hotmail.com</t>
  </si>
  <si>
    <t>Gómez Farías s/n
Fco. Sarabia. Cloete
Sabinas, Coah.</t>
  </si>
  <si>
    <t>COPYGREEN</t>
  </si>
  <si>
    <t>Cesar Alejandro de León Martínez</t>
  </si>
  <si>
    <t>Venta de productos de papelería  a través de papel reciclado</t>
  </si>
  <si>
    <t>861 6180599</t>
  </si>
  <si>
    <t>shortbull_8mm@hotmail.com</t>
  </si>
  <si>
    <t>Gómez Farías 422
Col. Centenario
Sabinas, Coahuila</t>
  </si>
  <si>
    <t>Bar Restaurant "LABI"</t>
  </si>
  <si>
    <t>Itzel Isamary Aguirre Valdés</t>
  </si>
  <si>
    <t>Centro de diversión, sano y seguro. Nicho específico de jóvenes entre 18 y 25 años</t>
  </si>
  <si>
    <t>861 1047613</t>
  </si>
  <si>
    <t>itzel_kiss@hotmail.com</t>
  </si>
  <si>
    <t>Amado Nervo 723
Col. Centro
Sabinas, Coahuila</t>
  </si>
  <si>
    <t>Ultra Wash</t>
  </si>
  <si>
    <t>Autolavado</t>
  </si>
  <si>
    <t>861 6141367</t>
  </si>
  <si>
    <t>eduardo.rmrz@hotmail.com</t>
  </si>
  <si>
    <t>Queretaro 2058
Col. Independencia
San Juan de Sabinas</t>
  </si>
  <si>
    <t>Gotcha Piedras Negras</t>
  </si>
  <si>
    <t>Ramiro Ramses Campos Elizalde</t>
  </si>
  <si>
    <t>Práctica de deportes extremos</t>
  </si>
  <si>
    <t>861 1060118</t>
  </si>
  <si>
    <t>leyev_ark@hotmail.com</t>
  </si>
  <si>
    <t>Bambú 372
Col. La Joya
Sabinas, Coah.</t>
  </si>
  <si>
    <t>Triturados Rios</t>
  </si>
  <si>
    <t>Nora Patricia Reyes Lara</t>
  </si>
  <si>
    <t>Adquisición de maquinaria</t>
  </si>
  <si>
    <t>861 6145609</t>
  </si>
  <si>
    <t>patriziarl@hotmail.com</t>
  </si>
  <si>
    <t>Acapulco 2205
Col. Independencia
San Juan de Sabinas</t>
  </si>
  <si>
    <t>Punto Vareta</t>
  </si>
  <si>
    <t>Ana Elizabeth Ramírez Espinoza</t>
  </si>
  <si>
    <t>Hilos, estambres y más</t>
  </si>
  <si>
    <t>861 6124714</t>
  </si>
  <si>
    <t xml:space="preserve"> </t>
  </si>
  <si>
    <t>Heroes 106
Col. Sarabia
Sabinas, Coah.</t>
  </si>
  <si>
    <t>Doña Chelo</t>
  </si>
  <si>
    <t>Merceditas Belmares Carmona</t>
  </si>
  <si>
    <t>Producción y comercialización de frijoles refritos</t>
  </si>
  <si>
    <t>861 7985595</t>
  </si>
  <si>
    <t>Milagro de un rio 1369
Col. Nuevo Amanecer
Sabinas, Coah.</t>
  </si>
  <si>
    <t>co_gaytan@hotmail.com
omar.1471@hotmail.com</t>
  </si>
  <si>
    <t>Cresencio Farías 1585
Col. López Huitrón
Sabinas, Coah.</t>
  </si>
  <si>
    <t>861 10 28235</t>
  </si>
  <si>
    <t>nezabe@hotmail.com</t>
  </si>
  <si>
    <t>Carpintería Cruz</t>
  </si>
  <si>
    <t>Eduardo Cruz Rivera</t>
  </si>
  <si>
    <t>Fabricación de muebles de madera</t>
  </si>
  <si>
    <t>861 61 21686</t>
  </si>
  <si>
    <t>Arnulfo González 643
Col. Flores Magón
Sabinas, Coah.</t>
  </si>
  <si>
    <t>Activo en IE</t>
  </si>
  <si>
    <t>Las tres potrancas</t>
  </si>
  <si>
    <t>Producción y Comercialización de Nopal Verdura.</t>
  </si>
  <si>
    <t>861 6124249</t>
  </si>
  <si>
    <t>Epifanio Ramos
Col. Centro
Sabinas, coahuila</t>
  </si>
  <si>
    <t>Gelitos</t>
  </si>
  <si>
    <t>Astrid Valdés López</t>
  </si>
  <si>
    <t>Producción y Comercialización</t>
  </si>
  <si>
    <t>Materiales Menchaca</t>
  </si>
  <si>
    <t>Samuel Apolinar Menchaca</t>
  </si>
  <si>
    <t>Distribución de materiales para la construcción</t>
  </si>
  <si>
    <t>Elaboración y distribución de producto congelado tipo "boli"</t>
  </si>
  <si>
    <t>861 6132500</t>
  </si>
  <si>
    <t>astridvaldes@hotmail.com</t>
  </si>
  <si>
    <t>Altamirano 835
Col. Reinera
Sabinas, Coahuila</t>
  </si>
  <si>
    <t>Ciber File Net</t>
  </si>
  <si>
    <t>David Filemon Suárez Alanís</t>
  </si>
  <si>
    <t>Servicios de cómputo</t>
  </si>
  <si>
    <t>861 612582</t>
  </si>
  <si>
    <t>file_mon_9@hotmail.com</t>
  </si>
  <si>
    <t>Av. Cuahutemoc 234
fracc. Los Pinos
Sabinas, Coah.</t>
  </si>
  <si>
    <t>Alex Webs</t>
  </si>
  <si>
    <t>Jesús Alejandro Gómez Hernández</t>
  </si>
  <si>
    <t>Desarrollo de páginas web</t>
  </si>
  <si>
    <t>861 61 20745</t>
  </si>
  <si>
    <t>jesus_alejandrogomez_hernandez@hotmail.com</t>
  </si>
  <si>
    <t>Cedro 477
Fracc. La Joya
Sabinas, Coah.</t>
  </si>
  <si>
    <t>José Abraham Guajardo Elizondo</t>
  </si>
  <si>
    <t>Producción de chorizo</t>
  </si>
  <si>
    <t>861 6153936</t>
  </si>
  <si>
    <t>abraham.guajardo99@hotmail.com</t>
  </si>
  <si>
    <t>26740 col. Fundadores
Sabinas, Coah.</t>
  </si>
  <si>
    <t>Jesús Raúl Sánchez Hernández</t>
  </si>
  <si>
    <t>Pacific Shop</t>
  </si>
  <si>
    <t>Venta de ropa de marca</t>
  </si>
  <si>
    <t>862 6212816</t>
  </si>
  <si>
    <t>pacific_shop@hotmail.com</t>
  </si>
  <si>
    <t>Cuahutemoc 315 Col. Centenario
Sabinas, Coah.</t>
  </si>
  <si>
    <t>De todo un poco</t>
  </si>
  <si>
    <t>Saimari Mavel Menchaca Ramírez</t>
  </si>
  <si>
    <t>Galeana 656
Col. Ismael Rodríguez
Sabinas, Coah.</t>
  </si>
  <si>
    <t>saimari.mavel@hotmail.com</t>
  </si>
  <si>
    <t>861 6123803</t>
  </si>
  <si>
    <t>Venta de ropa nueva y usada</t>
  </si>
  <si>
    <t>861 1040829</t>
  </si>
  <si>
    <t>http://smothiesandpancake.blogspot.mx</t>
  </si>
  <si>
    <t>Carr. 57
Agujita, Coah.</t>
  </si>
  <si>
    <t>mzq_jenny_love@hotmail.com</t>
  </si>
  <si>
    <t>Participación en Premio Santander</t>
  </si>
  <si>
    <t>Calle. 1ro. De Mayo
Col. Centenario
Sabinas, Coahuila</t>
  </si>
  <si>
    <t>lluel_mara@hotmail.com</t>
  </si>
  <si>
    <t>La Burg</t>
  </si>
  <si>
    <t>Florería Arcangel</t>
  </si>
  <si>
    <t>Pastelería D'Carol</t>
  </si>
  <si>
    <t>Rosa Elena Cabrera Corpus</t>
  </si>
  <si>
    <t>Silvia Caridad Guerrero Resendiz</t>
  </si>
  <si>
    <t>Venta de hamburguesas</t>
  </si>
  <si>
    <t>Pastelería</t>
  </si>
  <si>
    <t>elias_herrera_gtz@hotmail.com</t>
  </si>
  <si>
    <t>Carr. 57
Agujita, Coahuila</t>
  </si>
  <si>
    <t>Martha Olivia López Sánchez</t>
  </si>
  <si>
    <t>Gladys Yadira Leija Ramírez</t>
  </si>
  <si>
    <t>Héctor Leija Marines</t>
  </si>
  <si>
    <t>Cafetería y venta de pasteles</t>
  </si>
  <si>
    <t>861 6124962</t>
  </si>
  <si>
    <t>aridayleija@hotmail.com</t>
  </si>
  <si>
    <t>Victoriano Cepeda 1256
Los Pinos
Sabinas, Coahuila</t>
  </si>
  <si>
    <t>Rancho Leija Marines</t>
  </si>
  <si>
    <t>861 79 87767</t>
  </si>
  <si>
    <t>mary_menchaca78@hotmail.com</t>
  </si>
  <si>
    <t>Calle Zaragoza entre Epifanio Ramos y 1ro. De Mayo</t>
  </si>
  <si>
    <t>Construcciones Milo</t>
  </si>
  <si>
    <t>Producción de becerros</t>
  </si>
  <si>
    <t>Producción</t>
  </si>
  <si>
    <t>Taller de costura</t>
  </si>
  <si>
    <t>José Edelmiro González Monsivaís</t>
  </si>
  <si>
    <t>Armando Solar Cazares</t>
  </si>
  <si>
    <t>861 6120440</t>
  </si>
  <si>
    <t>La Madrid 229
Col. Centro
Sabinas, Coah.</t>
  </si>
  <si>
    <t>Elaboración y venta de arreglos florales, paquetes especiales para eventos sociales</t>
  </si>
  <si>
    <t>floreria_arcangel@hotmail.com</t>
  </si>
  <si>
    <t>Pasteles "Santa Anita"</t>
  </si>
  <si>
    <t>Guerrero 1310
Prol. Progreso
San Juan de Sabinas</t>
  </si>
  <si>
    <t>861 6145723</t>
  </si>
  <si>
    <t>Taller de costura y confección</t>
  </si>
  <si>
    <t>861 1044056</t>
  </si>
  <si>
    <t>Calle Unión 2153
Col. Zaragoza
San Juan de Sabinas</t>
  </si>
  <si>
    <t>moly_ls@hotmail.com</t>
  </si>
  <si>
    <t>Empresa constructora</t>
  </si>
  <si>
    <t>861 6132138</t>
  </si>
  <si>
    <t>jegm77gimail@gmail.com</t>
  </si>
  <si>
    <t>Crea Tec</t>
  </si>
  <si>
    <t>Diseño y publicidad</t>
  </si>
  <si>
    <t>862 1014971</t>
  </si>
  <si>
    <t>ximelva_1@hotmail.com</t>
  </si>
  <si>
    <t>Teran 201 pte
Col. Centro
Allende, Coah.</t>
  </si>
  <si>
    <t>Elva Ximena López Rentería</t>
  </si>
  <si>
    <t>Volumen de ventas proyectadas con empresas trabajando</t>
  </si>
  <si>
    <t>Laura</t>
  </si>
  <si>
    <t>INCUBADORA DE EMPRESAS DE TECNOLOGÍA INTERMEDIA</t>
  </si>
  <si>
    <t>INSTITUTO TECNOLÓGICO DE ESTUDIOS SUPERIORES DE LA REGIÓN CARBONÍFERA</t>
  </si>
  <si>
    <t>HISTORIAL DE PROYECTOS INCUBADOS</t>
  </si>
  <si>
    <t>NÚMERO</t>
  </si>
  <si>
    <t>CONCEPTO</t>
  </si>
  <si>
    <t>Muebles Rústicos el Girasol</t>
  </si>
  <si>
    <t>Sonia Patricia Guajardo Lara</t>
  </si>
  <si>
    <t>Fabricación y Comercialización</t>
  </si>
  <si>
    <t>Fabricación y venta de muebles rústicos</t>
  </si>
  <si>
    <t>861 6123942</t>
  </si>
  <si>
    <t>anaarcadovna@hotmail.com</t>
  </si>
  <si>
    <t>Constitución 168
Fco. Sarabia
Sabinas, Coah.</t>
  </si>
  <si>
    <t>Venta de Abarrotes</t>
  </si>
  <si>
    <t>103-21-91,                                           044-861-1043911</t>
  </si>
  <si>
    <t>862-621-38-98,                                   862-101-73-09
862 621 4381</t>
  </si>
  <si>
    <t>86161 20428</t>
  </si>
  <si>
    <t>Futbolito rápido</t>
  </si>
  <si>
    <t>Carlos Ignacio Rodríguez García</t>
  </si>
  <si>
    <t>861 1043392</t>
  </si>
  <si>
    <t>nacho_lmb91@hotmail.com</t>
  </si>
  <si>
    <t>Sonora 2008
Col. Independencia</t>
  </si>
  <si>
    <t>San Juan de Sabinas</t>
  </si>
  <si>
    <t>Sabinas</t>
  </si>
  <si>
    <t>Allende</t>
  </si>
  <si>
    <t>MUNICIPIO</t>
  </si>
  <si>
    <t>Múzquiz</t>
  </si>
  <si>
    <t>Nava</t>
  </si>
  <si>
    <t>Monclova</t>
  </si>
  <si>
    <t>Llantas</t>
  </si>
  <si>
    <t>David</t>
  </si>
  <si>
    <t>Mony</t>
  </si>
  <si>
    <t>Bordados</t>
  </si>
  <si>
    <t>davidgonzalez_pbr@hotmail.com</t>
  </si>
  <si>
    <t>861 1052099</t>
  </si>
  <si>
    <t>Recolectar neumaticos y reutilizarlos</t>
  </si>
  <si>
    <t>Bambú 960
Los Montes
Sabinas, Coahuila</t>
  </si>
  <si>
    <t>Falta información</t>
  </si>
  <si>
    <t>monina_gzz@hotmail.com</t>
  </si>
  <si>
    <t>Activo</t>
  </si>
  <si>
    <t>Incubado</t>
  </si>
  <si>
    <t>checo_ro91@hotmail.com</t>
  </si>
  <si>
    <t>Jesús Eduardo Ramírez  Castillo
Celia Yaneth Castro Franco</t>
  </si>
  <si>
    <t>Tecnología Interactiva</t>
  </si>
  <si>
    <t>Heber Resendiz Parra</t>
  </si>
  <si>
    <t>Cibercafé y papelería</t>
  </si>
  <si>
    <t>861 6176155</t>
  </si>
  <si>
    <t>ingheberresendiz@gmail.com</t>
  </si>
  <si>
    <t>20 de noviembre #59
Col. Sarabia
San Juan de Sabinas</t>
  </si>
  <si>
    <t>Restaurant "Lázaro"</t>
  </si>
  <si>
    <t>Lázaro Sánchez Sánchez</t>
  </si>
  <si>
    <t>Restaurant</t>
  </si>
  <si>
    <t>861 1014339</t>
  </si>
  <si>
    <t>lazarodoogfather@hotmail.com</t>
  </si>
  <si>
    <t>Hidalgo #2295. La retama. Sabinas, Coah.</t>
  </si>
  <si>
    <t>Ahumados del Rancho</t>
  </si>
  <si>
    <t>José Eduardo González Flores</t>
  </si>
  <si>
    <t>Proceso de carnes ahumadas</t>
  </si>
  <si>
    <t>861 1082781</t>
  </si>
  <si>
    <t>rodeodeldesierto@hotmail.com</t>
  </si>
  <si>
    <t>Tapicería Gutiérrez</t>
  </si>
  <si>
    <t>Pedro Gutiérrez Alba</t>
  </si>
  <si>
    <t>Tapizado de mueles</t>
  </si>
  <si>
    <t>861 6122714</t>
  </si>
  <si>
    <t>Emiliano Zapata 580. Col. Centenario. Sabinas, Coah</t>
  </si>
  <si>
    <t>Hidalgo 533 col. Centro. Sabinas, Coah.</t>
  </si>
  <si>
    <t>Pescados y Mariscos Peña</t>
  </si>
  <si>
    <t>Héctor Gonzalo Peña Corona</t>
  </si>
  <si>
    <t>Venta de productos pesqueros</t>
  </si>
  <si>
    <t>861 6120775
861 1084165</t>
  </si>
  <si>
    <t>hgpc_pym@hotmail.com</t>
  </si>
  <si>
    <t>Raúl Madero 461 Sur
Col. Gobernadores
Sabinas, Coah.</t>
  </si>
  <si>
    <t>Aceros EG</t>
  </si>
  <si>
    <t>Antonio García Fuentes</t>
  </si>
  <si>
    <t>Venta de materiales y aceros</t>
  </si>
  <si>
    <t>861 1105074
861 6124618</t>
  </si>
  <si>
    <t>aceros_eg@hotmail.com</t>
  </si>
  <si>
    <t>1ro de Mayo 354 Nte.
Col. Centenario
Sabinas, Coah.</t>
  </si>
  <si>
    <t>Chinos "Corporation"</t>
  </si>
  <si>
    <t>Héctor Antonio Salazar García</t>
  </si>
  <si>
    <t>861 1086509</t>
  </si>
  <si>
    <t>chino.salazar17@hotmail.com</t>
  </si>
  <si>
    <t>Niños Héroes 1366
Col. Santa Cruz
Sabinas, coahuila</t>
  </si>
  <si>
    <t>Pulseras y plumas tejidas</t>
  </si>
  <si>
    <t>José Paz Talamantes Solis</t>
  </si>
  <si>
    <t>BLOMSA</t>
  </si>
  <si>
    <t>Fabricación de bloc ceniza, cemento comprimido</t>
  </si>
  <si>
    <t>861 6128990</t>
  </si>
  <si>
    <t>elgeneralv@gmail.com</t>
  </si>
  <si>
    <t>Cuauhtemoc 962. Col. López Huitrón</t>
  </si>
  <si>
    <t>Angie Bietzel Treviño Contreras</t>
  </si>
  <si>
    <t>Figuras de pasto y accesorios para bebés</t>
  </si>
  <si>
    <t>861 1025169
861 6121183</t>
  </si>
  <si>
    <t>angie_btc@hotmail.com</t>
  </si>
  <si>
    <t>Sabinal 1313. Col. Arboledas
Sabinas, coahuila</t>
  </si>
  <si>
    <t>Babys "admin"</t>
  </si>
  <si>
    <t>Revisa</t>
  </si>
  <si>
    <t>Roberto Erasmo Moyeda Sonora</t>
  </si>
  <si>
    <t>Estancias infantiles de Sabinas AC.</t>
  </si>
  <si>
    <t>Guarderías infantiles</t>
  </si>
  <si>
    <t>861 1032010
861 7983860</t>
  </si>
  <si>
    <t>rmoyeda@gmail.com</t>
  </si>
  <si>
    <t>Carlos E. Plant 1246
Fracc. Los Pinos
Sabinas, Coah.</t>
  </si>
  <si>
    <t>SI</t>
  </si>
  <si>
    <t>Esperanza</t>
  </si>
  <si>
    <t>861 6132454
861 1080192</t>
  </si>
  <si>
    <t>nena_bravo@hotmail.com</t>
  </si>
  <si>
    <t>Luis Bhome 2185
Col. Magisterio
Sabinas, Coahuila</t>
  </si>
  <si>
    <t>Frabricación y venta de Yoghurts</t>
  </si>
  <si>
    <t>Producción y fabricación</t>
  </si>
  <si>
    <t>Yoghui´s</t>
  </si>
  <si>
    <t>Sandra Lucía Bravo Hernández</t>
  </si>
  <si>
    <t>Apple School</t>
  </si>
  <si>
    <t>Venta de chorizo de cerdo</t>
  </si>
  <si>
    <t>Negocio. 862 1057450
Cel. 862-102-47-91</t>
  </si>
  <si>
    <t>sergio_badboy1@hotmail.com
sheko.l@hotmail.com</t>
  </si>
  <si>
    <t>Quesos "Santa Isabel"</t>
  </si>
  <si>
    <t>"Cocos" Boutique</t>
  </si>
  <si>
    <t>Love Baby</t>
  </si>
  <si>
    <t>Lombricomposta</t>
  </si>
  <si>
    <t>Melisa Castro</t>
  </si>
  <si>
    <t>Corta Nopal</t>
  </si>
  <si>
    <t>Arturo Jiménez</t>
  </si>
  <si>
    <t>Granjita</t>
  </si>
  <si>
    <t>Gimnasia (new)</t>
  </si>
  <si>
    <t>USMCHEERA Porristas</t>
  </si>
  <si>
    <t>Arturo Ríos y Cristian Ortíz Zayas</t>
  </si>
  <si>
    <t>SECODI RyA</t>
  </si>
  <si>
    <t>Mufaletas</t>
  </si>
  <si>
    <t>Sonia</t>
  </si>
  <si>
    <t>Programa</t>
  </si>
  <si>
    <t>Publicidad</t>
  </si>
  <si>
    <t>Carlos Efraín López Alvarado</t>
  </si>
  <si>
    <t>carlox_mota@hotmail.com</t>
  </si>
  <si>
    <t>861 1040018</t>
  </si>
  <si>
    <t>En etapa de Pre-Incubación</t>
  </si>
  <si>
    <t>En etapa de Incubación</t>
  </si>
  <si>
    <t>E</t>
  </si>
  <si>
    <t>I</t>
  </si>
  <si>
    <t>No. De personas externas involucradas en emprendimiento</t>
  </si>
  <si>
    <t>PORCENTAJES</t>
  </si>
  <si>
    <t>Empresas atendidas del 2006 a la fecha</t>
  </si>
  <si>
    <t>Empresas activas en IE 2013</t>
  </si>
  <si>
    <t>Empleos generados. Se consideran solo empresas activas</t>
  </si>
  <si>
    <t>No. De proyectos Internos - Alumnos del ITESRC - Histórico</t>
  </si>
  <si>
    <t>No. De alumnos en proyectos de Emprendimiento - Histórico</t>
  </si>
  <si>
    <t>Empresas activas creadas por alumnos del ITESRC</t>
  </si>
  <si>
    <t>No. De empresas activas externas</t>
  </si>
  <si>
    <t>No. De Proyectos externos - Histórico</t>
  </si>
  <si>
    <t xml:space="preserve">En etapa de Post-Incubación - Graduadas </t>
  </si>
  <si>
    <t>Jesús Roberto Guerra Rivera
José</t>
  </si>
  <si>
    <t>Desarrollo de Software</t>
  </si>
  <si>
    <t>INTERSOFT (CBTis 20)</t>
  </si>
  <si>
    <t>Green (proyecto de innovación)</t>
  </si>
  <si>
    <t>Alumnos mecatrónicos</t>
  </si>
  <si>
    <t>INAES</t>
  </si>
  <si>
    <t>Acondicionamiento Fisico</t>
  </si>
  <si>
    <t>Gloria Elizabeth Luna Soto</t>
  </si>
  <si>
    <t>si</t>
  </si>
  <si>
    <t xml:space="preserve">Perla </t>
  </si>
  <si>
    <t>servicio</t>
  </si>
  <si>
    <t>pre incubacion</t>
  </si>
  <si>
    <t>Banquetes Julian</t>
  </si>
  <si>
    <t>Rafael Julian Quezada Cruz</t>
  </si>
  <si>
    <t>perla</t>
  </si>
  <si>
    <t>manufactura</t>
  </si>
  <si>
    <t xml:space="preserve">Elaboración de alimentos </t>
  </si>
  <si>
    <t>Acondicionamiento fisico</t>
  </si>
  <si>
    <t xml:space="preserve">No </t>
  </si>
  <si>
    <t>proceso</t>
  </si>
  <si>
    <t>Nueva Rosita</t>
  </si>
  <si>
    <t>86110186096                                  CASA 8626233278</t>
  </si>
  <si>
    <t>Pollo Cheroke</t>
  </si>
  <si>
    <t>elaboracion  de uniformes</t>
  </si>
  <si>
    <t>ma_de_jesus32@hotmail.com</t>
  </si>
  <si>
    <t>calle Dr. Bruno Rosales 416,26960,Barrio 2 de Cloete.</t>
  </si>
  <si>
    <t>elaboracion de composta y fertilizantes</t>
  </si>
  <si>
    <t>melis_s_9611@hotmail.com</t>
  </si>
  <si>
    <t>nevada 1232, prolongacion progreso, Nueva Rosita.</t>
  </si>
  <si>
    <t>sabinas</t>
  </si>
  <si>
    <t>diseño y produccion de una herramienta para cortar nopal</t>
  </si>
  <si>
    <t>mary_fdz_16@hotmail.com</t>
  </si>
  <si>
    <t>rio de la plata #627, Col. Infonavit, Sabinas Coahuila.</t>
  </si>
  <si>
    <t>entrenamiento fisico</t>
  </si>
  <si>
    <t>cheerrtian@hotmail.com</t>
  </si>
  <si>
    <t>Calle Napoleon Gomez Sada, Col. 11 de julio</t>
  </si>
  <si>
    <t>Maria de Jesus Urano Rincon</t>
  </si>
  <si>
    <t>Lourdes Fernandez Rodriguez</t>
  </si>
  <si>
    <t>ecoturismo</t>
  </si>
  <si>
    <t>marcos.marin93@gmail.com</t>
  </si>
  <si>
    <t>Nogalar #568, Col. San Antonio.</t>
  </si>
  <si>
    <t>calle Dr. Ruben Blanco, Col. 11 de julio.</t>
  </si>
  <si>
    <t>callere reforma, Col. Comercial</t>
  </si>
  <si>
    <t>perlaalcalagonzalez@hotmail.com</t>
  </si>
  <si>
    <t>Chorrizo casero</t>
  </si>
  <si>
    <t>yessenia Chavarria Sanmiguel</t>
  </si>
  <si>
    <t>elaboracion de Chorrizo</t>
  </si>
  <si>
    <t>yesshy_loveprinzhy@hotmail.com</t>
  </si>
  <si>
    <t>Rivera Rio # 1800,El Consuelo</t>
  </si>
  <si>
    <t>elpc_8@hotmail.com</t>
  </si>
  <si>
    <t>Col. Las Lomas.</t>
  </si>
  <si>
    <t>elaboracion de alimentos</t>
  </si>
  <si>
    <t>calle acapulco # 405, Col Zaragoza</t>
  </si>
  <si>
    <t>ssvoy3@hotmail.com</t>
  </si>
  <si>
    <t>en proceso</t>
  </si>
  <si>
    <t>BINA</t>
  </si>
  <si>
    <t>Edgar Shared Adame Sánchez</t>
  </si>
  <si>
    <t xml:space="preserve">DESARROLLO DE SOFWAE </t>
  </si>
  <si>
    <t>Rogelio Montemayor #94,Col. San Tito</t>
  </si>
  <si>
    <t>Origen</t>
  </si>
  <si>
    <t>En proceso</t>
  </si>
  <si>
    <t>Pollo Sheroky</t>
  </si>
  <si>
    <t>Marco Marin Carrillo</t>
  </si>
  <si>
    <t>Volumen de ventas proyectadas en Plan de negocios con empresas trabajando.</t>
  </si>
  <si>
    <t>En etapa de Post-Incubación - Seguimiento</t>
  </si>
  <si>
    <t>Incubación histórico</t>
  </si>
  <si>
    <t>Post-Incubación histórico</t>
  </si>
  <si>
    <t>Pre-Incubación histórico</t>
  </si>
  <si>
    <t>Total empresas histórico</t>
  </si>
  <si>
    <t>Tasa de supervivencia. Se considera empresas que han culminado su fase de Pre-Incubación y estan operando</t>
  </si>
  <si>
    <t>Empresas que han acreditado la fase de Pre-Incubación</t>
  </si>
  <si>
    <t>Empresas activas</t>
  </si>
  <si>
    <t>INCUBADORA EN NÚMEROS</t>
  </si>
  <si>
    <t>Privada Álvaro Obregón 537
Col. Gobernadores
Sabinas, Coahuila</t>
  </si>
  <si>
    <t>jesurob2@hotmail.com</t>
  </si>
  <si>
    <t>Manufactura</t>
  </si>
  <si>
    <t>Industrial</t>
  </si>
  <si>
    <t>Alimentos</t>
  </si>
  <si>
    <t>Hamburguesas Montes</t>
  </si>
  <si>
    <t>Jesús antonio Jaramillo Montes</t>
  </si>
  <si>
    <t>La oveja Per</t>
  </si>
  <si>
    <t>Juan Manuel Morales</t>
  </si>
  <si>
    <t>Muse Café</t>
  </si>
  <si>
    <t>Lorena Elizabeth Ramírez Pérez</t>
  </si>
  <si>
    <t>Juan Carlos García Rodríguez</t>
  </si>
  <si>
    <t>Los tres García</t>
  </si>
  <si>
    <t>Medicell</t>
  </si>
  <si>
    <t>Sergio Alberto Macías Sánchez</t>
  </si>
  <si>
    <t>Martha Laura Esquivel Lozano</t>
  </si>
  <si>
    <t>Ferreconstrucciones</t>
  </si>
  <si>
    <t>Javier Aguirre Rodríguez</t>
  </si>
  <si>
    <t>T-Lo Llevo</t>
  </si>
  <si>
    <t xml:space="preserve">Abdi Zurisadai Rivera </t>
  </si>
  <si>
    <t>Optimización de Combis</t>
  </si>
  <si>
    <t>Laura Cecilia González Rojas</t>
  </si>
  <si>
    <t>Movil Musical</t>
  </si>
  <si>
    <t>Citlaly Anayenci Medina García</t>
  </si>
  <si>
    <t>Fut 7</t>
  </si>
  <si>
    <t>Carlos Miguel Ibarra</t>
  </si>
  <si>
    <t>Blanca Elizabeth Salinas de la Garza</t>
  </si>
  <si>
    <t>Guardería</t>
  </si>
  <si>
    <t xml:space="preserve">    Pre-Incubación</t>
  </si>
  <si>
    <t>edgardoshared@gmail.com</t>
  </si>
  <si>
    <t>c_anayenci@hotmail.com</t>
  </si>
  <si>
    <t>Av. Melchor Dávila No. 35, Col. Dávila</t>
  </si>
  <si>
    <t>Agujita</t>
  </si>
  <si>
    <t>yume_cielo@hotmail.com</t>
  </si>
  <si>
    <t>Félix Ramos 1415, Col. Rincón arboledas</t>
  </si>
  <si>
    <t>juan.garcia@oxxo.com</t>
  </si>
  <si>
    <t>Carlos E. Planta 2265 Col. Magisterio</t>
  </si>
  <si>
    <t>tabu_rioso@hotmail.com</t>
  </si>
  <si>
    <t>Reforma #56, Col. Comercial centro</t>
  </si>
  <si>
    <t>Andador fresnos, Fracc. Nogal</t>
  </si>
  <si>
    <t>Calle R. del Bosque #3288, Col. Del Bosque</t>
  </si>
  <si>
    <t>javier_92jarlo@hotmail.com</t>
  </si>
  <si>
    <t>Dr. Regulo Zapata #41, Col. Comercial</t>
  </si>
  <si>
    <t>abdizurisadai@hotmail.com</t>
  </si>
  <si>
    <t>Rivera del Rio, Col. Coahuila</t>
  </si>
  <si>
    <t>icgr_cbtis_18@hotmail.com</t>
  </si>
  <si>
    <t>Pedro Rdz. Triana #843, Col. Coahuila</t>
  </si>
  <si>
    <t xml:space="preserve">Mi Pastelería </t>
  </si>
  <si>
    <t>María Elena Sandoval Ávila</t>
  </si>
  <si>
    <t>8616123498   -   8616107129</t>
  </si>
  <si>
    <t>malenasan_@hotmail.com</t>
  </si>
  <si>
    <t>La Sazón de Esther</t>
  </si>
  <si>
    <t>Arturo Solis Gloria</t>
  </si>
  <si>
    <t>8616146453  -  8616150381</t>
  </si>
  <si>
    <t>arturosolisgloria@hotmail.com</t>
  </si>
  <si>
    <t xml:space="preserve">Olga Eugeia Ruíz Ibarra </t>
  </si>
  <si>
    <t>8616123176  -  8611023772</t>
  </si>
  <si>
    <t>acorderor@hotmail.com</t>
  </si>
  <si>
    <t>Gimnasio</t>
  </si>
  <si>
    <t>Luis G. Zavala Viruete</t>
  </si>
  <si>
    <t>8626245492  -  8621000722</t>
  </si>
  <si>
    <t>luis.viruete@joyglobal.com</t>
  </si>
  <si>
    <t>Reciclaje de Llantas Usadas</t>
  </si>
  <si>
    <t>Flor Malinali de la Fuente Jaspersen</t>
  </si>
  <si>
    <t>8616132214  -  8616747364</t>
  </si>
  <si>
    <t>flormalinali@hotmail.com  flormalinali@gmail.com</t>
  </si>
  <si>
    <t>Oralia</t>
  </si>
  <si>
    <t>Verónica</t>
  </si>
  <si>
    <t>Chocolate Real Manantial</t>
  </si>
  <si>
    <t>Lily Elizabeth Martínez de los Reyes</t>
  </si>
  <si>
    <t>Producción y comercialización de chocolate</t>
  </si>
  <si>
    <t>Reciclaje de llantas usadas</t>
  </si>
  <si>
    <t>Simón Bolivar 2446
Sabinas, Coahuila</t>
  </si>
  <si>
    <t>Pastelelería</t>
  </si>
  <si>
    <t>Cedro 512. Los Montes II</t>
  </si>
  <si>
    <t>Tulipan 37 Bosques del Río Escondido
Nava, Coahuila</t>
  </si>
  <si>
    <t>Santos Degollado 630
Col. Centenario</t>
  </si>
  <si>
    <t>Evaristo Valdez Salazar</t>
  </si>
  <si>
    <t>Elaboración de Block Cal Ceniza</t>
  </si>
  <si>
    <t>Empacadora de Carne</t>
  </si>
  <si>
    <t>Elizeth Grisseyda Vargas Gómez</t>
  </si>
  <si>
    <t>Particular 8616120670 -  Trabajo 8616127482 - Cel 861 6747412</t>
  </si>
  <si>
    <t>elizeth99@hotmail.com, egvg770923@yahoo.com.mx</t>
  </si>
  <si>
    <t>Privada Acuña 836 Col. Reynera
Sabinas, Coahuila</t>
  </si>
  <si>
    <t>Gerardo Gutiérrez Sandoval</t>
  </si>
  <si>
    <t>Introductor de Ganado Porcino</t>
  </si>
  <si>
    <t>Introducción de ganado porcino</t>
  </si>
  <si>
    <t>Particular 861 6129734
Trabajo 861 102 6867</t>
  </si>
  <si>
    <t>gera_gs302@hotmail.com</t>
  </si>
  <si>
    <t>Morelos 302
Col. Centro</t>
  </si>
  <si>
    <t>Bacaditos</t>
  </si>
  <si>
    <t>JAVA´s</t>
  </si>
  <si>
    <t>David Antonio Martínez González</t>
  </si>
  <si>
    <t>Comida saludable</t>
  </si>
  <si>
    <t>Particular 861 6126943
Trabajo 861 6123859
Celular 844 219 5810</t>
  </si>
  <si>
    <t>david.amartinezg@gmail.com</t>
  </si>
  <si>
    <t>Avenida Vicente Guerrero 1087
Manuel López Huitrón</t>
  </si>
  <si>
    <t>SabinaShop</t>
  </si>
  <si>
    <t>Ricardo Gabriel Gutiérrez Villarreal</t>
  </si>
  <si>
    <t>Rubí</t>
  </si>
  <si>
    <t>Particular 861 6121696
Cel 861 6150049</t>
  </si>
  <si>
    <t>richardgtzv@outlook.com</t>
  </si>
  <si>
    <t>Amado Nervo 768 int
Col. Flores Magón</t>
  </si>
  <si>
    <t>Talabartería</t>
  </si>
  <si>
    <t>ovejaper@outlook.com</t>
  </si>
  <si>
    <t>tony_mnts@hotmail.com</t>
  </si>
  <si>
    <t>Ventas de hamburguesas</t>
  </si>
  <si>
    <t>864 1063669</t>
  </si>
  <si>
    <t>Pte. Juárez 410
Col. Centro</t>
  </si>
  <si>
    <t>Venta café</t>
  </si>
  <si>
    <t>Borregos/Cabritos</t>
  </si>
  <si>
    <t>Reparación de celulares</t>
  </si>
  <si>
    <t>Ferretería y construcciones</t>
  </si>
  <si>
    <t>Servicios de paquetería/mandados</t>
  </si>
  <si>
    <t>Sistema de combis</t>
  </si>
  <si>
    <t>Productos para bebés</t>
  </si>
  <si>
    <t>Parque de futbol 7</t>
  </si>
  <si>
    <t>María Teresa Puente</t>
  </si>
  <si>
    <t>Restaurant Doña Tere</t>
  </si>
  <si>
    <t>Biocombustibles</t>
  </si>
  <si>
    <t>Joel Alejandro Marín Santos</t>
  </si>
  <si>
    <t>Dulce Tentación</t>
  </si>
  <si>
    <t>Precious Moments</t>
  </si>
  <si>
    <t>Zaidy Fabiola García Guerrero</t>
  </si>
  <si>
    <t>Suschi charo</t>
  </si>
  <si>
    <t>Jugos naturales</t>
  </si>
  <si>
    <t>Empresas activas en IE 2014</t>
  </si>
  <si>
    <t>Incubadora de Empresas 2014</t>
  </si>
  <si>
    <t>Talleres Unidos</t>
  </si>
  <si>
    <t>José Sierra Díaz</t>
  </si>
  <si>
    <t>Carpintería</t>
  </si>
  <si>
    <t>Rafael José Cárdenas Gómez</t>
  </si>
  <si>
    <t>Baja</t>
  </si>
  <si>
    <t>Semestre</t>
  </si>
  <si>
    <t>Ene-Jun 2014</t>
  </si>
  <si>
    <t>Ago-Dic 2013</t>
  </si>
  <si>
    <t>Ene-Jun 2013</t>
  </si>
  <si>
    <t>Ago-Dic 2012</t>
  </si>
  <si>
    <t>Ene-Jun 2012</t>
  </si>
  <si>
    <t>Ago-Dic 2014</t>
  </si>
  <si>
    <t>Ago-Dic 2011</t>
  </si>
  <si>
    <t>Ene-Jun 2011</t>
  </si>
  <si>
    <t>Ago-Dic 2010</t>
  </si>
  <si>
    <t>Ene-Jun 2010</t>
  </si>
  <si>
    <t>Ago-Dic 2009</t>
  </si>
  <si>
    <t>Ene-Jun 2009</t>
  </si>
  <si>
    <t>Ago-Dic 2007</t>
  </si>
  <si>
    <t>Ago-Dic 2006</t>
  </si>
  <si>
    <t>Ene-Jun 2008</t>
  </si>
  <si>
    <t>Ago-Dic 2008</t>
  </si>
  <si>
    <t>8616125360 - 8116567111</t>
  </si>
  <si>
    <t>joel_ms2@hotmail.com</t>
  </si>
  <si>
    <t>Revolución 1345 Col. Ismael Rodríguez</t>
  </si>
  <si>
    <t>Produce Etanol</t>
  </si>
  <si>
    <t>1061530 - 6128209 - 0448611052255</t>
  </si>
  <si>
    <t>materesap@live.com.mx</t>
  </si>
  <si>
    <t>Galeana 1544 Col. Jorge B. Cuellar</t>
  </si>
  <si>
    <t>8616123176  -  8611023772 - 8611091466</t>
  </si>
  <si>
    <t>8616146453  -  8616150381 - 8611049740</t>
  </si>
  <si>
    <t>Calzada Hosítal 1464 Col. Del 6</t>
  </si>
  <si>
    <t>Mario Alberto Rodríguez Berrones</t>
  </si>
  <si>
    <t>Jugos Fruta Natural</t>
  </si>
  <si>
    <t>8616126212 - 8616747518</t>
  </si>
  <si>
    <t>mariok99@hotmail.com</t>
  </si>
  <si>
    <t>Cuauhtémoc 822 Col. López Huitrón</t>
  </si>
  <si>
    <t>César Mario Durón Olloqui</t>
  </si>
  <si>
    <t>Blvd. Adolfo López Mateos CJ872 Col. del 6</t>
  </si>
  <si>
    <t>86142110 - 86111090273</t>
  </si>
  <si>
    <t>sidijo-57@hotmail.com</t>
  </si>
  <si>
    <t>1°   de Mayo 2469  Col. Zaragoza</t>
  </si>
  <si>
    <t>Manualidades</t>
  </si>
  <si>
    <t>8616130360 - 8611101947</t>
  </si>
  <si>
    <t>zariel03@hotmail.com</t>
  </si>
  <si>
    <t>Florencio Rendón 1016 Col. López Huitrón</t>
  </si>
  <si>
    <t>INAES 2014</t>
  </si>
  <si>
    <t>INADEM 2014</t>
  </si>
  <si>
    <t>18000
ICOJUVE</t>
  </si>
  <si>
    <t>Ana_dely_leija@hotmail.com</t>
  </si>
  <si>
    <t>ralp_81@outlook.com</t>
  </si>
  <si>
    <t>Introductor de Ganado Porcino/Productora y Comercializaroda de carne de puerco</t>
  </si>
  <si>
    <t>Refaccionario</t>
  </si>
  <si>
    <t>Juan Manuel Alvarado</t>
  </si>
  <si>
    <t>Proyectos Incubadora de Empresas</t>
  </si>
  <si>
    <t>Agosto 2013 - Enero 2014</t>
  </si>
  <si>
    <t>Febrero - Julio 2014</t>
  </si>
  <si>
    <t>Proyección</t>
  </si>
  <si>
    <t>Agosto 2014 - Enero 2015</t>
  </si>
  <si>
    <t>Alumnos</t>
  </si>
  <si>
    <t>Externos</t>
  </si>
  <si>
    <t>Personas promedio</t>
  </si>
  <si>
    <t>Agosto - Diciembre 2015</t>
  </si>
  <si>
    <t>Comida y eventos</t>
  </si>
  <si>
    <t>Jesús Rubén Hernández
Rosa Irene Espinoza V.</t>
  </si>
  <si>
    <t>Juan Carlos Flores</t>
  </si>
  <si>
    <t>Amelia Meat Mkt</t>
  </si>
  <si>
    <t>Griselda</t>
  </si>
  <si>
    <t>Lydia Ramírez B.</t>
  </si>
  <si>
    <t>Boutique de Ropa</t>
  </si>
  <si>
    <t>Ago-Dic 2015</t>
  </si>
  <si>
    <t>Comercio</t>
  </si>
  <si>
    <t>Melina Anakaren García Solar</t>
  </si>
  <si>
    <t>861 1060043
861 1088061</t>
  </si>
  <si>
    <t>meeliinaa_anakaren@hotmail.com</t>
  </si>
  <si>
    <t>Bambú 927A
Los Montes
Sabinas, Coahuila</t>
  </si>
  <si>
    <t>Papelería las Palmas</t>
  </si>
  <si>
    <t>RFC</t>
  </si>
  <si>
    <t>COHI871228NVA</t>
  </si>
  <si>
    <t>Inocente Correa Hernández
Alejandra Gpe. Méndez Echavarría</t>
  </si>
  <si>
    <t>Ene-Jun 2016</t>
  </si>
  <si>
    <t>inoconer_ojitos87@hotmail.com,
vaquera_04_10@hotmail.com</t>
  </si>
  <si>
    <t>Entre que calles
Lados y posterios</t>
  </si>
  <si>
    <t>Bambú 927A
Los Montes. Sabinas, Coahuila,</t>
  </si>
  <si>
    <t>Viesca #170, Fracc. Las Palmas
CP. 26748</t>
  </si>
  <si>
    <t>861 6151037</t>
  </si>
  <si>
    <t>HECU550727</t>
  </si>
  <si>
    <t>ZULA790713</t>
  </si>
  <si>
    <t>Papelería Aldama</t>
  </si>
  <si>
    <t>Adrián Heriberto Zuñiga López</t>
  </si>
  <si>
    <t>Papelería</t>
  </si>
  <si>
    <t>8616124684  8611045270</t>
  </si>
  <si>
    <t>papelería-aldama@hotmail.com</t>
  </si>
  <si>
    <t>Aldama 647 Col. Reynera Sabinas, Coah. C.P. 26730</t>
  </si>
  <si>
    <t>AIVC740530</t>
  </si>
  <si>
    <t>Clau-Letras</t>
  </si>
  <si>
    <t>Claudia Gisela Arizpe Valdés</t>
  </si>
  <si>
    <t>Letreros</t>
  </si>
  <si>
    <t>8616123786  8616195888</t>
  </si>
  <si>
    <t>clauarizpe@hotmail.com</t>
  </si>
  <si>
    <t>Organización de Eventos</t>
  </si>
  <si>
    <t>Eventos</t>
  </si>
  <si>
    <t>8646161311   8641003457</t>
  </si>
  <si>
    <t>ooscarcoronado@hotmail.com</t>
  </si>
  <si>
    <t>Dr. Jesús  Pader 311 Col. La Placita Melchor Múzquiz, Coah. C.P. 26340</t>
  </si>
  <si>
    <t>EIGJ890829</t>
  </si>
  <si>
    <t>Empacadora García</t>
  </si>
  <si>
    <t>Oscar Coronado Bustos</t>
  </si>
  <si>
    <t>Julio César Espinoza García</t>
  </si>
  <si>
    <t>Empacadora</t>
  </si>
  <si>
    <t>ing.julio.espinoza.g@gmail.com</t>
  </si>
  <si>
    <t>Deportiva 15 Col. Malvinas Minas de Barroterán, Coah.   C.P. 26370</t>
  </si>
  <si>
    <t>Calle Pedro Rodríguez 890 Col. Coahuila Sabinas, Coah.        C.P. 26770</t>
  </si>
  <si>
    <t>GAAC950106</t>
  </si>
  <si>
    <t>Trendy</t>
  </si>
  <si>
    <t>8646162947 8641051023</t>
  </si>
  <si>
    <t>cesar99_5@hotmail.com</t>
  </si>
  <si>
    <t>Presidente Juárez e Hidalgo Unidad Militar Melchor Múzquiz,Coah.                                  C.P. 26340</t>
  </si>
  <si>
    <t>Rancho Santa Rosaura</t>
  </si>
  <si>
    <t>Jacinto Rodríguez Ramos</t>
  </si>
  <si>
    <t>8616129231   8611045366</t>
  </si>
  <si>
    <t>Arnulfo González 633 Col. Flores Magón Sabinas, Coah.            C.P. 26780</t>
  </si>
  <si>
    <t>FACF750307</t>
  </si>
  <si>
    <t>José Francisco Fabela Cortéz</t>
  </si>
  <si>
    <t>Siembra de Hortalizas</t>
  </si>
  <si>
    <t>8616133454  8616199265</t>
  </si>
  <si>
    <t>Adolfo López Mateos Col. Nueva Esperanza Sabinas, Coah.                C.P. 26960</t>
  </si>
  <si>
    <t>Paraíso Boutique</t>
  </si>
  <si>
    <t>MODS710701490</t>
  </si>
  <si>
    <t>Taquería la Providencia</t>
  </si>
  <si>
    <t>María Del Socorro Morales D´pavalos</t>
  </si>
  <si>
    <t>Comida</t>
  </si>
  <si>
    <t>8616146360              8616740105</t>
  </si>
  <si>
    <t>marisoco1971@hotmail.com</t>
  </si>
  <si>
    <t>Calle Mazatlán 311  Col. Zaragoza Nueva Rosita, Coah                                                                     . C.P. 26860</t>
  </si>
  <si>
    <t>MAHD941021G91</t>
  </si>
  <si>
    <t>Servicio de Ciber y Ploteo</t>
  </si>
  <si>
    <t>Diego de Jesús Martínez Hernández</t>
  </si>
  <si>
    <t>Ciber</t>
  </si>
  <si>
    <t>1031137                                   8616741284</t>
  </si>
  <si>
    <t>djmtz94@hotmail.com</t>
  </si>
  <si>
    <t>Avenida Presiodente Benito Juárez 234 Col. Independecnia Nueva Rosita, Coah. C.P. 26850</t>
  </si>
  <si>
    <t>EOOD901119GC6</t>
  </si>
  <si>
    <t>Diego Alejandro Escobar Oyervides</t>
  </si>
  <si>
    <t>Salsas</t>
  </si>
  <si>
    <t>8616147000                     8781400545</t>
  </si>
  <si>
    <t>diego_11_19@hotmail.com</t>
  </si>
  <si>
    <t>Lázaro Vásquez Ramos 3019 Col. Magisterio Nueva Rosita, Coah.  C.p. 26890</t>
  </si>
  <si>
    <t>Smart Alarm Remoted</t>
  </si>
  <si>
    <t>Jesùs Emiliano Aguirre Villarreal</t>
  </si>
  <si>
    <t>PEBS900305B16</t>
  </si>
  <si>
    <t>Quick Fat</t>
  </si>
  <si>
    <t>Selma Carolina Pèrez Bernal</t>
  </si>
  <si>
    <t>8616134014, 8611130342</t>
  </si>
  <si>
    <t>Edilberto M. Galindo s/n Barrio 2 Cloete, Coahuila</t>
  </si>
  <si>
    <t>TECA930905</t>
  </si>
  <si>
    <t>Momentos</t>
  </si>
  <si>
    <t>Regalos</t>
  </si>
  <si>
    <t>8616132555, 8611130206</t>
  </si>
  <si>
    <t>Sabinal 1313 Col. Arboledas</t>
  </si>
  <si>
    <t>FEFR920221</t>
  </si>
  <si>
    <t>Serigrafía</t>
  </si>
  <si>
    <t>Reynal E. Fernández Flores</t>
  </si>
  <si>
    <t>8616124268, 8611092546</t>
  </si>
  <si>
    <t>Alexander Fleming 596 Fraccionamiento Aurora</t>
  </si>
  <si>
    <t>mano-fdz@outlook.com</t>
  </si>
  <si>
    <t>angie-bte@hotmail.com</t>
  </si>
  <si>
    <t>selma_kpb@hotmail.com</t>
  </si>
  <si>
    <t>ZACC741114BD6</t>
  </si>
  <si>
    <t>Oscar´s Pizzas</t>
  </si>
  <si>
    <t>Óscar Cruz Riojas</t>
  </si>
  <si>
    <t>Pizzas</t>
  </si>
  <si>
    <t>8616125002, 8611098220</t>
  </si>
  <si>
    <t>Félix Ramos 1155 Col. López Huitrón Sabinas, Coahuila</t>
  </si>
  <si>
    <t>HEMC861031</t>
  </si>
  <si>
    <t>Planta Purificadora de Agua</t>
  </si>
  <si>
    <t>José Carlos Hernández Muñiz</t>
  </si>
  <si>
    <t>Agua</t>
  </si>
  <si>
    <t>jchmcain-86@hotmail.com</t>
  </si>
  <si>
    <t>Loma Alta 115 Residencial Las Lomas Saabinas, Coahuila</t>
  </si>
  <si>
    <t>GOAA950910</t>
  </si>
  <si>
    <t>Autolavado González</t>
  </si>
  <si>
    <t>José ángel González Álvarez</t>
  </si>
  <si>
    <t>8616122812, 8611167080</t>
  </si>
  <si>
    <t>angelgzz95@hotmail.com</t>
  </si>
  <si>
    <t>Cedro 971 Col. Los Montes Sabinas, Coahuila</t>
  </si>
  <si>
    <t>GOFF880905</t>
  </si>
  <si>
    <t>Caffé</t>
  </si>
  <si>
    <t>Felipe Alejandro González Flores</t>
  </si>
  <si>
    <t>fealex_09@hotmail.com</t>
  </si>
  <si>
    <t>Ave. Juárez 605 Norte Col. Centenario Sabinas, Coahuila</t>
  </si>
  <si>
    <t>GOMH640223LEZ</t>
  </si>
  <si>
    <t>Alimentos Saludables</t>
  </si>
  <si>
    <t>Héctor González Montejano</t>
  </si>
  <si>
    <t>8616132353, 8611155250</t>
  </si>
  <si>
    <t>hectorgonzalezm@hotmail.com</t>
  </si>
  <si>
    <t>Pilo Kakanapo 14 Col. Las Lomas Sabinas, Coahuila</t>
  </si>
  <si>
    <t>MAGO941212</t>
  </si>
  <si>
    <t>Alimentos Snacks</t>
  </si>
  <si>
    <t>Ene-Jul 2016</t>
  </si>
  <si>
    <t>Snacks</t>
  </si>
  <si>
    <t>8616146952, 8611091470</t>
  </si>
  <si>
    <t>oscarm1294@outlook.com</t>
  </si>
  <si>
    <t>Calle David González CJ369 Col. Del Seis Nueva Rosita, Coahuila</t>
  </si>
  <si>
    <t>EICJ7302053V1</t>
  </si>
  <si>
    <t>Salón de Eventos Infantiles</t>
  </si>
  <si>
    <t>Jesús Gustavo Espinoza Campos</t>
  </si>
  <si>
    <t>Salón de Eventos</t>
  </si>
  <si>
    <t>8616126792, 8617986136</t>
  </si>
  <si>
    <t>jesus.espinoza@takata.com</t>
  </si>
  <si>
    <t>Gpe. Victoria 1145 Pte. Col. Manuel López Huitrón Sabinas, Coahuila</t>
  </si>
  <si>
    <t>GAGM680630PFO</t>
  </si>
  <si>
    <t>Marisa Garza Guerra</t>
  </si>
  <si>
    <t>8616131496, 8611049132</t>
  </si>
  <si>
    <t>mcachito@hotmail.com</t>
  </si>
  <si>
    <t>Independencia 181 Col. Centro Sabinas, Coahuila</t>
  </si>
  <si>
    <t>HUMJ930520</t>
  </si>
  <si>
    <t>Cafetería Yuyos</t>
  </si>
  <si>
    <t>Julio César Huerta Maldonado</t>
  </si>
  <si>
    <t>Cafetería</t>
  </si>
  <si>
    <t>8616140363, 8611282248</t>
  </si>
  <si>
    <t>julio_c_reik33@hotmail.com</t>
  </si>
  <si>
    <t>Juan Del Bosque HW14 Col. Del Seis Nueva Rosita, Coahuila</t>
  </si>
  <si>
    <t>WillTeam Entrenamiento y Nutrición</t>
  </si>
  <si>
    <t>William Daniel Bravo García</t>
  </si>
  <si>
    <t>Entrenamiento y Nutrición</t>
  </si>
  <si>
    <t>8611035174, 8616741195</t>
  </si>
  <si>
    <t xml:space="preserve">Constitución y Jalisco 174 Col. Américo Rodríguez Sabinas, Coahuila </t>
  </si>
  <si>
    <t>BAGW941219SV7</t>
  </si>
  <si>
    <t>Fitness</t>
  </si>
  <si>
    <t>Fernando Acosta Alba</t>
  </si>
  <si>
    <t>8611032185, 8611034560</t>
  </si>
  <si>
    <t>fer_scarface@hotmail.com</t>
  </si>
  <si>
    <t>Simón Bolívar 251 Col. Centenario Sabinas, Coahuila</t>
  </si>
  <si>
    <t>Cesar</t>
  </si>
  <si>
    <t>Planchaduría MAC</t>
  </si>
  <si>
    <t>Alejandra Alonso Leos</t>
  </si>
  <si>
    <t>Salsas Don Félix</t>
  </si>
  <si>
    <t>Óscar Guadalupe Martínez Galindo</t>
  </si>
  <si>
    <t>Carlos César García Álvarez  Raymundo Martínez García</t>
  </si>
  <si>
    <t>VAGJ750308</t>
  </si>
  <si>
    <t>Juan De Dios Valdés García</t>
  </si>
  <si>
    <t>juand_jv@hotmail.com</t>
  </si>
  <si>
    <t>Orizaba 2407Col. Independencia Nueva Rosita, Coahuila</t>
  </si>
  <si>
    <t>Servicios de jardinería</t>
  </si>
  <si>
    <t>José María García Rodrìguez</t>
  </si>
  <si>
    <t>Ene- Jul 2016</t>
  </si>
  <si>
    <t>Jardinería</t>
  </si>
  <si>
    <t>8616129784, 8616153199</t>
  </si>
  <si>
    <t>chema_94@hotmail.com</t>
  </si>
  <si>
    <t>Avenida Jesús Acuña 1606  Col. Coahuila Sabinas Coahuila</t>
  </si>
  <si>
    <t>CAMT951101</t>
  </si>
  <si>
    <t>Isaac Carrillo Modesto</t>
  </si>
  <si>
    <t>6164288, 8641111578</t>
  </si>
  <si>
    <t>isaaco94@hotmail.com</t>
  </si>
  <si>
    <t>5 de febrero 511 oriente Col. La Gloria Melchor Múzquiz Coahuila</t>
  </si>
  <si>
    <t>MAMA950207</t>
  </si>
  <si>
    <t>Línea de transportes</t>
  </si>
  <si>
    <t>Alejandro Mares Martínez</t>
  </si>
  <si>
    <t>Ene-Jul-2016</t>
  </si>
  <si>
    <t>Pre-incubación</t>
  </si>
  <si>
    <t>Servicio</t>
  </si>
  <si>
    <t>Transporte</t>
  </si>
  <si>
    <t>alejandromares1@hotmail.com</t>
  </si>
  <si>
    <t>Constitución 651 A, col. Sarabia</t>
  </si>
  <si>
    <t>MOUH800531 CRA</t>
  </si>
  <si>
    <t>Productos y embutidos desidratados COMANCHE</t>
  </si>
  <si>
    <t>Hugo catarino Morán Vázquez</t>
  </si>
  <si>
    <t>Sí</t>
  </si>
  <si>
    <t xml:space="preserve">Comercio </t>
  </si>
  <si>
    <t>Productos embutidos desidratados</t>
  </si>
  <si>
    <t>6130199     861 1043776</t>
  </si>
  <si>
    <t>kta_moranvzz@hotmaial.com</t>
  </si>
  <si>
    <t>Eduardo E. Parish 2235 pte., col Fundadores</t>
  </si>
  <si>
    <t>PALD830921</t>
  </si>
  <si>
    <t>Taller de forja artística</t>
  </si>
  <si>
    <t>Dania Paredes Leos</t>
  </si>
  <si>
    <t>Productos de forja artística</t>
  </si>
  <si>
    <t>6124561    861 1116016</t>
  </si>
  <si>
    <t>daniamarissier@hotmail.com</t>
  </si>
  <si>
    <t>Juárez 935 nte., col. Centro</t>
  </si>
  <si>
    <t>Alma Patricia Hernández Martínez</t>
  </si>
  <si>
    <t>Estética Unisex Jireh</t>
  </si>
  <si>
    <t>Moto Tax</t>
  </si>
  <si>
    <t>Karla Selene Velasce Rodríguez</t>
  </si>
  <si>
    <t>VERK870822</t>
  </si>
  <si>
    <t>Milo Taxis</t>
  </si>
  <si>
    <t>Jasciel Baldemar Castañeda Torres</t>
  </si>
  <si>
    <t>CATJ930828RQ4</t>
  </si>
  <si>
    <r>
      <t xml:space="preserve">Ana María </t>
    </r>
    <r>
      <rPr>
        <b/>
        <sz val="7"/>
        <color rgb="FFFF0000"/>
        <rFont val="Calibri"/>
        <family val="2"/>
      </rPr>
      <t>retomar</t>
    </r>
  </si>
  <si>
    <t xml:space="preserve">Ana María </t>
  </si>
  <si>
    <t>Claudia Portales</t>
  </si>
  <si>
    <t>evaluado 2016</t>
  </si>
  <si>
    <r>
      <rPr>
        <b/>
        <sz val="7"/>
        <color theme="5" tint="-0.249977111117893"/>
        <rFont val="Calibri"/>
        <family val="2"/>
      </rPr>
      <t>evaluadio 2016</t>
    </r>
    <r>
      <rPr>
        <sz val="7"/>
        <color rgb="FF000000"/>
        <rFont val="Calibri"/>
        <family val="2"/>
      </rPr>
      <t xml:space="preserve">  Si</t>
    </r>
  </si>
  <si>
    <r>
      <rPr>
        <b/>
        <sz val="7"/>
        <color theme="5" tint="-0.249977111117893"/>
        <rFont val="Calibri"/>
        <family val="2"/>
      </rPr>
      <t>evaluadio 2016</t>
    </r>
    <r>
      <rPr>
        <sz val="7"/>
        <color rgb="FF000000"/>
        <rFont val="Calibri"/>
        <family val="2"/>
      </rPr>
      <t xml:space="preserve">  </t>
    </r>
  </si>
  <si>
    <t>Ago-dic 2016</t>
  </si>
  <si>
    <r>
      <rPr>
        <b/>
        <sz val="7"/>
        <color rgb="FFFF0000"/>
        <rFont val="Calibri"/>
        <family val="2"/>
        <scheme val="minor"/>
      </rPr>
      <t>evaluado 2015</t>
    </r>
    <r>
      <rPr>
        <sz val="7"/>
        <color theme="1"/>
        <rFont val="Calibri"/>
        <family val="2"/>
        <scheme val="minor"/>
      </rPr>
      <t xml:space="preserve"> Si</t>
    </r>
  </si>
  <si>
    <r>
      <rPr>
        <b/>
        <sz val="7"/>
        <color rgb="FFFF0000"/>
        <rFont val="Calibri"/>
        <family val="2"/>
        <scheme val="minor"/>
      </rPr>
      <t>evaluado 20</t>
    </r>
    <r>
      <rPr>
        <sz val="7"/>
        <color rgb="FFFF0000"/>
        <rFont val="Calibri"/>
        <family val="2"/>
        <scheme val="minor"/>
      </rPr>
      <t>15</t>
    </r>
    <r>
      <rPr>
        <sz val="7"/>
        <color theme="1"/>
        <rFont val="Calibri"/>
        <family val="2"/>
        <scheme val="minor"/>
      </rPr>
      <t xml:space="preserve"> Si</t>
    </r>
  </si>
  <si>
    <t>FALTA EVALUAR</t>
  </si>
  <si>
    <t>RECUPERAR</t>
  </si>
  <si>
    <t>YA NO VINO</t>
  </si>
  <si>
    <t>Mejora a puesto de tacos</t>
  </si>
  <si>
    <t>registrado en hacienda</t>
  </si>
  <si>
    <t>PUCJ900922</t>
  </si>
  <si>
    <t>Nevería Isamary</t>
  </si>
  <si>
    <t>Jseús Alfonso Puente Camacho</t>
  </si>
  <si>
    <t>SASC9512159U9</t>
  </si>
  <si>
    <t>Constructora CORNER</t>
  </si>
  <si>
    <t>Carlos Emmanuel Sánchez Soto</t>
  </si>
  <si>
    <t>VERS961112EU0</t>
  </si>
  <si>
    <t>Minisúper Los Herederos</t>
  </si>
  <si>
    <t>Samuel Iván Velázquez Rodríguez</t>
  </si>
  <si>
    <t>Novedades Clauida</t>
  </si>
  <si>
    <t>Ana Karen Gallegos Cruz</t>
  </si>
  <si>
    <t>GACA941124FQ3</t>
  </si>
  <si>
    <t>Sandra Cecilia Valdez Loredo</t>
  </si>
  <si>
    <t>VALS7701092D4</t>
  </si>
  <si>
    <t>Eduardo Valdés Loredo</t>
  </si>
  <si>
    <t>VALE8103054S5</t>
  </si>
  <si>
    <t>RAMD840514AK8</t>
  </si>
  <si>
    <t>Dariela Midori Ramos Martínez</t>
  </si>
  <si>
    <t>De la Rosa Postres y Repostería</t>
  </si>
  <si>
    <t>AURI950507989</t>
  </si>
  <si>
    <t>Itzel Carolina Aguilar de la Rosa</t>
  </si>
  <si>
    <t>Auto Lavado</t>
  </si>
  <si>
    <t>Pedro Navat</t>
  </si>
  <si>
    <t>NAT8780717</t>
  </si>
  <si>
    <t>CAVJ940624A78</t>
  </si>
  <si>
    <t>JM Gril</t>
  </si>
  <si>
    <t>Jesús Mauricio Castillo Villarreal</t>
  </si>
  <si>
    <t>Pollo Frito</t>
  </si>
  <si>
    <t>María del Rocío Moreno Jiménez</t>
  </si>
  <si>
    <t>EIAJ610803FS1</t>
  </si>
  <si>
    <t>Elaboración de Chorizo</t>
  </si>
  <si>
    <t>Juana Lidia Espinoza Arriaga</t>
  </si>
  <si>
    <t xml:space="preserve">Estética </t>
  </si>
  <si>
    <t>Iliana Lizbeth Reséndiz García</t>
  </si>
  <si>
    <t>Daniel Flores Salinas</t>
  </si>
  <si>
    <t>Tacos El Ranchito</t>
  </si>
  <si>
    <t>Tienda de artículos para fiestas</t>
  </si>
  <si>
    <t>VALS770109 2D4</t>
  </si>
  <si>
    <t>Ing. Marco Antonio Vázquez García</t>
  </si>
  <si>
    <t>casa 61 20528                               cel 861 128 4280</t>
  </si>
  <si>
    <t>Ago-Dic 2016</t>
  </si>
  <si>
    <t>Cooperativa Industrial de Cantera</t>
  </si>
  <si>
    <t>Mónica Valeria Castellanos Olvra</t>
  </si>
  <si>
    <t>MAWD950519</t>
  </si>
  <si>
    <t>Energía por sol para Ahorro del Hogar</t>
  </si>
  <si>
    <t>José Daniel Mata Walss</t>
  </si>
  <si>
    <t>Elaboración y venta de hamburguesas</t>
  </si>
  <si>
    <t>Diego Armando Martínez Rodríguez</t>
  </si>
  <si>
    <t>Eduardo Valdes</t>
  </si>
  <si>
    <t>Venta de material eléctrico para equipo industrial y residencial</t>
  </si>
  <si>
    <t>VALE819395-4S5</t>
  </si>
  <si>
    <t>Palelería</t>
  </si>
  <si>
    <t>Ene-Jun-2017</t>
  </si>
  <si>
    <t>Paletería PUFFLÉ</t>
  </si>
  <si>
    <t>Mónica G. Suárez Cisneros</t>
  </si>
  <si>
    <t>mone01@hotmail.com</t>
  </si>
  <si>
    <t>Piedras Negras</t>
  </si>
  <si>
    <t>10-0ct-2016</t>
  </si>
  <si>
    <t>Vta. Mat. Eléctr. Eq. Ind. Resid.</t>
  </si>
  <si>
    <t>Comercial/Servicios</t>
  </si>
  <si>
    <t>8666341150               cel. 8661411717</t>
  </si>
  <si>
    <t>eduardo125-3@icloud.com</t>
  </si>
  <si>
    <t>Frontera, Coah.</t>
  </si>
  <si>
    <t>Paileros No. 201, col. Héroe de Nacozari</t>
  </si>
  <si>
    <t>Comercial/Producto</t>
  </si>
  <si>
    <t>Elaboración y vta. De hamburguesas</t>
  </si>
  <si>
    <t>ROAJ620720 Q5O</t>
  </si>
  <si>
    <t>Despacho jurídico</t>
  </si>
  <si>
    <t>Yazmín Catalina Gutiérrez Guajardo</t>
  </si>
  <si>
    <t xml:space="preserve">Magda </t>
  </si>
  <si>
    <t>GUGY880725MCL</t>
  </si>
  <si>
    <t>045-861-798-7334</t>
  </si>
  <si>
    <t>Ricardo Flores Magón 4006 col. 11 de julio Nueva Rosita, Coahuila</t>
  </si>
  <si>
    <t>Leonardo AntonioVilla Martínez</t>
  </si>
  <si>
    <t>61-4-74-91</t>
  </si>
  <si>
    <t>Refroma 56 col. Comercial Nueva Rosita, Coahuila</t>
  </si>
  <si>
    <t>GORH630322V97</t>
  </si>
  <si>
    <t>José Héctor gonzález Rendon</t>
  </si>
  <si>
    <t>González Internet y Papelería</t>
  </si>
  <si>
    <t>Servicio/Producto</t>
  </si>
  <si>
    <t>Servicio de Internet y papelería</t>
  </si>
  <si>
    <t>8616122144 / 8611167080</t>
  </si>
  <si>
    <t>angelgzz95@gmail.com / equipo_gzz@hotmail.com</t>
  </si>
  <si>
    <t>Abasolo No. 1833, Col. Los Montes</t>
  </si>
  <si>
    <t xml:space="preserve">Sabinas </t>
  </si>
  <si>
    <t>Javier Alonso Rodríguez Aguilar</t>
  </si>
  <si>
    <t>Magda c/alumnas</t>
  </si>
  <si>
    <t>Dic.-2016</t>
  </si>
  <si>
    <t>Fondo de apoyo para la mujer</t>
  </si>
  <si>
    <t>Elaboración y venta de pollo frito</t>
  </si>
  <si>
    <t>861 1046816</t>
  </si>
  <si>
    <t>Fco. Sarabia S/N, Barrio 2</t>
  </si>
  <si>
    <t>Cloete</t>
  </si>
  <si>
    <t>SAZG721123DZ9</t>
  </si>
  <si>
    <t>Carpintería Sánchez</t>
  </si>
  <si>
    <t>José Guadalupe Sánchez Zamora</t>
  </si>
  <si>
    <t>ene- Jul 2017</t>
  </si>
  <si>
    <t>861 105 1107</t>
  </si>
  <si>
    <t>Fco. I. Madero No. 1039, Col. Del Valle</t>
  </si>
  <si>
    <t>AOGR690611LZ7</t>
  </si>
  <si>
    <t>Limpieza Global BEGAH</t>
  </si>
  <si>
    <t>Rosa Elia Arocha Gómez</t>
  </si>
  <si>
    <t>Productos y servicios de limpieza</t>
  </si>
  <si>
    <t>Durango No. 2254, col. Independencia</t>
  </si>
  <si>
    <t>rosa_arocha31@hotmail.com</t>
  </si>
  <si>
    <t>861 101 7447  /  861 61 41373</t>
  </si>
  <si>
    <t>POBE6207151UA</t>
  </si>
  <si>
    <t>Súper Botanas "TOM FIESTA"</t>
  </si>
  <si>
    <t>Enrique Portales bermudes</t>
  </si>
  <si>
    <t>Producto</t>
  </si>
  <si>
    <t>Elaboración de Botanas</t>
  </si>
  <si>
    <t>861 110 7648  /  861 61 43958</t>
  </si>
  <si>
    <t>rocio_930906@hotmail.com</t>
  </si>
  <si>
    <t>No. 3, col. Los Filtros</t>
  </si>
  <si>
    <t>COV1690109NX6</t>
  </si>
  <si>
    <t>Taller de Soldadura Contreras</t>
  </si>
  <si>
    <t>Julián Alberto Contreras Vargas</t>
  </si>
  <si>
    <t>Independencia No. 1493, col. Ismael Rodrígue4z</t>
  </si>
  <si>
    <t>benilde_contreras@hotmail.com</t>
  </si>
  <si>
    <t>8611123439  /  861 61 23885</t>
  </si>
  <si>
    <t>Servicios y productos de soldadura</t>
  </si>
  <si>
    <t>FUMN740920J26</t>
  </si>
  <si>
    <t>Estética Unisex de Nydia´s</t>
  </si>
  <si>
    <t>Nydia Esmeralda Fuentes Martínez</t>
  </si>
  <si>
    <t>Servicios de belleza</t>
  </si>
  <si>
    <t>861 108 8851</t>
  </si>
  <si>
    <t>Av. Niños Héroes No. 1365, Col. Santa Cruz</t>
  </si>
  <si>
    <t>Energía por sol para ahorro del hogar EPSA</t>
  </si>
  <si>
    <t>Servicio de energía</t>
  </si>
  <si>
    <t xml:space="preserve">861 112 7120 </t>
  </si>
  <si>
    <t>jose-d-y@hotmail.com</t>
  </si>
  <si>
    <t>Nogals No. 824, col Humberto Moreira</t>
  </si>
  <si>
    <t>AILJ881223NWA</t>
  </si>
  <si>
    <t>AVILOP SERVICIOS MÚLTIPLES</t>
  </si>
  <si>
    <t>Alejandra Guadalupe Saucedo Saucedo</t>
  </si>
  <si>
    <t>ene-jul-2018</t>
  </si>
  <si>
    <t>Servicios múltiples</t>
  </si>
  <si>
    <t>ale_gmt_12@hotmail.com</t>
  </si>
  <si>
    <t>Sabinas, Coah.</t>
  </si>
  <si>
    <t>TANÁJARA</t>
  </si>
  <si>
    <t>Luis Zaragoza Tanájara Huerta</t>
  </si>
  <si>
    <t>TZA030617CD4</t>
  </si>
  <si>
    <t>sI</t>
  </si>
  <si>
    <t>Servicio / Productos Automotriz</t>
  </si>
  <si>
    <t>CASM600302PWS</t>
  </si>
  <si>
    <t>CONSULTORIO MÉDICO</t>
  </si>
  <si>
    <t>Moisés Cantú Silva</t>
  </si>
  <si>
    <t>Consulta médica</t>
  </si>
  <si>
    <t>ESTÉTICA ALEXANDRA</t>
  </si>
  <si>
    <t>Alexandra Flores Salinas</t>
  </si>
  <si>
    <t>Servicio de estética</t>
  </si>
  <si>
    <t>Servicios de Belleza</t>
  </si>
  <si>
    <t>aldoto3@hotmail.com</t>
  </si>
  <si>
    <t>PALD830921B58</t>
  </si>
  <si>
    <t>Metal Mecánica</t>
  </si>
  <si>
    <t>Dania Martisier Paredes Leos</t>
  </si>
  <si>
    <t>Productos metal mecánica</t>
  </si>
  <si>
    <t>Fabricación de asadores para exportación</t>
  </si>
  <si>
    <t>Empresas atendidas del 2017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</si>
</sst>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\-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7"/>
      <color rgb="FF000000"/>
      <name val="Calibri"/>
      <family val="2"/>
    </font>
    <font>
      <b/>
      <sz val="7"/>
      <color rgb="FFFF0000"/>
      <name val="Calibri"/>
      <family val="2"/>
    </font>
    <font>
      <b/>
      <sz val="7"/>
      <color theme="5" tint="-0.249977111117893"/>
      <name val="Calibri"/>
      <family val="2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color theme="3" tint="0.39997558519241921"/>
      <name val="Calibri"/>
      <family val="2"/>
    </font>
    <font>
      <b/>
      <sz val="7"/>
      <color theme="8" tint="-0.249977111117893"/>
      <name val="Calibri"/>
      <family val="2"/>
    </font>
    <font>
      <u/>
      <sz val="7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6" borderId="0" xfId="0" applyFont="1" applyFill="1" applyBorder="1" applyAlignment="1">
      <alignment horizontal="center" vertical="center"/>
    </xf>
    <xf numFmtId="0" fontId="0" fillId="7" borderId="0" xfId="0" applyFill="1" applyBorder="1"/>
    <xf numFmtId="0" fontId="0" fillId="5" borderId="0" xfId="0" applyFill="1"/>
    <xf numFmtId="0" fontId="6" fillId="0" borderId="1" xfId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5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8" borderId="0" xfId="0" applyFill="1"/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5" fillId="5" borderId="1" xfId="2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Border="1"/>
    <xf numFmtId="0" fontId="4" fillId="0" borderId="1" xfId="0" applyFont="1" applyBorder="1" applyAlignment="1">
      <alignment horizontal="center" wrapText="1"/>
    </xf>
    <xf numFmtId="1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0" fillId="0" borderId="0" xfId="0" applyNumberFormat="1" applyFill="1" applyBorder="1"/>
    <xf numFmtId="1" fontId="0" fillId="0" borderId="0" xfId="0" applyNumberFormat="1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2" fillId="0" borderId="0" xfId="0" applyFont="1"/>
    <xf numFmtId="17" fontId="1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/>
    <xf numFmtId="17" fontId="1" fillId="0" borderId="0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8" borderId="1" xfId="0" applyFill="1" applyBorder="1"/>
    <xf numFmtId="0" fontId="0" fillId="0" borderId="1" xfId="0" applyFont="1" applyBorder="1"/>
    <xf numFmtId="0" fontId="4" fillId="1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0" fillId="0" borderId="0" xfId="0" applyFont="1"/>
    <xf numFmtId="0" fontId="4" fillId="0" borderId="0" xfId="0" applyFont="1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0" xfId="1"/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0" borderId="1" xfId="0" applyFont="1" applyBorder="1"/>
    <xf numFmtId="0" fontId="4" fillId="14" borderId="1" xfId="0" applyFont="1" applyFill="1" applyBorder="1" applyAlignment="1">
      <alignment horizontal="center" wrapText="1"/>
    </xf>
    <xf numFmtId="0" fontId="0" fillId="6" borderId="1" xfId="0" applyFill="1" applyBorder="1"/>
    <xf numFmtId="0" fontId="20" fillId="0" borderId="1" xfId="1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Hipervínculo" xfId="1" builtinId="8"/>
    <cellStyle name="Normal" xfId="0" builtinId="0"/>
    <cellStyle name="Porcentaje" xfId="2" builtinId="5"/>
  </cellStyles>
  <dxfs count="12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hyperlink" Target="mailto:meeliinaa_anakaren@hotmail.com" TargetMode="External"/><Relationship Id="rId39" Type="http://schemas.openxmlformats.org/officeDocument/2006/relationships/hyperlink" Target="mailto:jchmcain-86@hotmail.com" TargetMode="External"/><Relationship Id="rId21" Type="http://schemas.openxmlformats.org/officeDocument/2006/relationships/hyperlink" Target="mailto:mariok99@hotmail.com" TargetMode="External"/><Relationship Id="rId34" Type="http://schemas.openxmlformats.org/officeDocument/2006/relationships/hyperlink" Target="mailto:djmtz94@hotmail.com" TargetMode="External"/><Relationship Id="rId42" Type="http://schemas.openxmlformats.org/officeDocument/2006/relationships/hyperlink" Target="mailto:hectorgonzalezm@hotmail.com" TargetMode="External"/><Relationship Id="rId47" Type="http://schemas.openxmlformats.org/officeDocument/2006/relationships/hyperlink" Target="mailto:julio_c_reik33@hotmail.com" TargetMode="External"/><Relationship Id="rId50" Type="http://schemas.openxmlformats.org/officeDocument/2006/relationships/hyperlink" Target="mailto:isaaco94@hotmail.com" TargetMode="External"/><Relationship Id="rId55" Type="http://schemas.openxmlformats.org/officeDocument/2006/relationships/hyperlink" Target="mailto:eduardo125-3@icloud.com" TargetMode="External"/><Relationship Id="rId7" Type="http://schemas.openxmlformats.org/officeDocument/2006/relationships/hyperlink" Target="mailto:perlaalcalagonzalez@hotmail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29" Type="http://schemas.openxmlformats.org/officeDocument/2006/relationships/hyperlink" Target="mailto:clauarizpe@hotmail.com" TargetMode="External"/><Relationship Id="rId41" Type="http://schemas.openxmlformats.org/officeDocument/2006/relationships/hyperlink" Target="mailto:fealex_09@hotmail.com" TargetMode="External"/><Relationship Id="rId54" Type="http://schemas.openxmlformats.org/officeDocument/2006/relationships/hyperlink" Target="mailto:mone01@hot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32" Type="http://schemas.openxmlformats.org/officeDocument/2006/relationships/hyperlink" Target="mailto:cesar99_5@hotmail.com" TargetMode="External"/><Relationship Id="rId37" Type="http://schemas.openxmlformats.org/officeDocument/2006/relationships/hyperlink" Target="mailto:angie-bte@hotmail.com" TargetMode="External"/><Relationship Id="rId40" Type="http://schemas.openxmlformats.org/officeDocument/2006/relationships/hyperlink" Target="mailto:angelgzz95@hotmail.com" TargetMode="External"/><Relationship Id="rId45" Type="http://schemas.openxmlformats.org/officeDocument/2006/relationships/hyperlink" Target="mailto:fer_scarface@hotmail.com" TargetMode="External"/><Relationship Id="rId53" Type="http://schemas.openxmlformats.org/officeDocument/2006/relationships/hyperlink" Target="mailto:alejandromares1@hotmail.com" TargetMode="External"/><Relationship Id="rId58" Type="http://schemas.openxmlformats.org/officeDocument/2006/relationships/hyperlink" Target="mailto:benilde_contreras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28" Type="http://schemas.openxmlformats.org/officeDocument/2006/relationships/hyperlink" Target="mailto:papeler&#237;a-aldama@hotmail.com" TargetMode="External"/><Relationship Id="rId36" Type="http://schemas.openxmlformats.org/officeDocument/2006/relationships/hyperlink" Target="mailto:mano-fdz@outlook.com" TargetMode="External"/><Relationship Id="rId49" Type="http://schemas.openxmlformats.org/officeDocument/2006/relationships/hyperlink" Target="mailto:chema_94@hotmail.com" TargetMode="External"/><Relationship Id="rId57" Type="http://schemas.openxmlformats.org/officeDocument/2006/relationships/hyperlink" Target="mailto:rocio_930906@hotmail.com" TargetMode="External"/><Relationship Id="rId61" Type="http://schemas.openxmlformats.org/officeDocument/2006/relationships/hyperlink" Target="mailto:aldoto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31" Type="http://schemas.openxmlformats.org/officeDocument/2006/relationships/hyperlink" Target="mailto:ing.julio.espinoza.g@gmail.com" TargetMode="External"/><Relationship Id="rId44" Type="http://schemas.openxmlformats.org/officeDocument/2006/relationships/hyperlink" Target="mailto:jesus.espinoza@takata.com" TargetMode="External"/><Relationship Id="rId52" Type="http://schemas.openxmlformats.org/officeDocument/2006/relationships/hyperlink" Target="mailto:kta_moranvzz@hotmaial.com" TargetMode="External"/><Relationship Id="rId60" Type="http://schemas.openxmlformats.org/officeDocument/2006/relationships/hyperlink" Target="mailto:ale_gmt_1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Relationship Id="rId27" Type="http://schemas.openxmlformats.org/officeDocument/2006/relationships/hyperlink" Target="mailto:roly.shio@hotmail.com" TargetMode="External"/><Relationship Id="rId30" Type="http://schemas.openxmlformats.org/officeDocument/2006/relationships/hyperlink" Target="mailto:ooscarcoronado@hotmail.com" TargetMode="External"/><Relationship Id="rId35" Type="http://schemas.openxmlformats.org/officeDocument/2006/relationships/hyperlink" Target="mailto:diego_11_19@hotmail.com" TargetMode="External"/><Relationship Id="rId43" Type="http://schemas.openxmlformats.org/officeDocument/2006/relationships/hyperlink" Target="mailto:oscarm1294@outlook.com" TargetMode="External"/><Relationship Id="rId48" Type="http://schemas.openxmlformats.org/officeDocument/2006/relationships/hyperlink" Target="mailto:juand_jv@hotmail.com" TargetMode="External"/><Relationship Id="rId56" Type="http://schemas.openxmlformats.org/officeDocument/2006/relationships/hyperlink" Target="mailto:rosa_arocha31@hotmail.com" TargetMode="External"/><Relationship Id="rId8" Type="http://schemas.openxmlformats.org/officeDocument/2006/relationships/hyperlink" Target="mailto:perlaalcalagonzalez@hotmail.com" TargetMode="External"/><Relationship Id="rId51" Type="http://schemas.openxmlformats.org/officeDocument/2006/relationships/hyperlink" Target="mailto:daniamarissier@hotmail.com" TargetMode="External"/><Relationship Id="rId3" Type="http://schemas.openxmlformats.org/officeDocument/2006/relationships/hyperlink" Target="mailto:melis_s_9611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33" Type="http://schemas.openxmlformats.org/officeDocument/2006/relationships/hyperlink" Target="mailto:marisoco1971@hotmail.com" TargetMode="External"/><Relationship Id="rId38" Type="http://schemas.openxmlformats.org/officeDocument/2006/relationships/hyperlink" Target="mailto:selma_kpb@hotmail.com" TargetMode="External"/><Relationship Id="rId46" Type="http://schemas.openxmlformats.org/officeDocument/2006/relationships/hyperlink" Target="mailto:mcachito@hotmail.com" TargetMode="External"/><Relationship Id="rId59" Type="http://schemas.openxmlformats.org/officeDocument/2006/relationships/hyperlink" Target="mailto:jose-d-y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hyperlink" Target="mailto:meeliinaa_anakaren@hotmail.com" TargetMode="External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Relationship Id="rId27" Type="http://schemas.openxmlformats.org/officeDocument/2006/relationships/hyperlink" Target="mailto:roly.shio@hot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y_menchaca@hotmail.com" TargetMode="External"/><Relationship Id="rId2" Type="http://schemas.openxmlformats.org/officeDocument/2006/relationships/hyperlink" Target="mailto:elias_herrera_gtz@hotmail.com" TargetMode="External"/><Relationship Id="rId1" Type="http://schemas.openxmlformats.org/officeDocument/2006/relationships/hyperlink" Target="mailto:murano0463@hotmail.com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6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7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urano0463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ry_menchaca@hotmail.com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elias_herrera_gtz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heco_ro9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58"/>
  <sheetViews>
    <sheetView tabSelected="1" topLeftCell="D172" zoomScale="200" zoomScaleNormal="200" workbookViewId="0">
      <selection activeCell="H256" sqref="H256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14.5703125" style="6" customWidth="1"/>
    <col min="5" max="5" width="23.7109375" style="6" customWidth="1"/>
    <col min="6" max="6" width="28.28515625" style="44" customWidth="1"/>
    <col min="7" max="7" width="9.42578125" style="6" bestFit="1" customWidth="1"/>
    <col min="8" max="8" width="11.28515625" style="6" customWidth="1"/>
    <col min="9" max="10" width="10.140625" style="6" customWidth="1"/>
    <col min="11" max="11" width="13" style="6" customWidth="1"/>
    <col min="12" max="12" width="14.85546875" style="6" bestFit="1" customWidth="1"/>
    <col min="13" max="13" width="12.5703125" style="6" customWidth="1"/>
    <col min="14" max="16" width="10.140625" style="6" customWidth="1"/>
    <col min="17" max="17" width="12.7109375" style="6" customWidth="1"/>
    <col min="18" max="18" width="15.7109375" style="6" bestFit="1" customWidth="1"/>
    <col min="19" max="19" width="20.140625" style="6" bestFit="1" customWidth="1"/>
    <col min="20" max="20" width="16.7109375" style="6" bestFit="1" customWidth="1"/>
    <col min="21" max="21" width="28.28515625" style="6" customWidth="1"/>
    <col min="22" max="22" width="24.28515625" style="6" customWidth="1"/>
    <col min="23" max="23" width="9.140625" style="6"/>
    <col min="24" max="24" width="16.5703125" style="6" customWidth="1"/>
    <col min="25" max="16384" width="9.140625" style="6"/>
  </cols>
  <sheetData>
    <row r="2" spans="2:24" x14ac:dyDescent="0.25">
      <c r="C2" s="1" t="s">
        <v>435</v>
      </c>
      <c r="D2" s="1"/>
    </row>
    <row r="3" spans="2:24" x14ac:dyDescent="0.25">
      <c r="C3" s="1" t="s">
        <v>434</v>
      </c>
      <c r="D3" s="1"/>
    </row>
    <row r="4" spans="2:24" x14ac:dyDescent="0.25">
      <c r="C4" s="1" t="s">
        <v>436</v>
      </c>
      <c r="D4" s="1"/>
    </row>
    <row r="6" spans="2:24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spans="2:24" ht="36" x14ac:dyDescent="0.25">
      <c r="B7" s="7" t="s">
        <v>642</v>
      </c>
      <c r="C7" s="7" t="s">
        <v>1</v>
      </c>
      <c r="D7" s="7" t="s">
        <v>861</v>
      </c>
      <c r="E7" s="7" t="s">
        <v>2</v>
      </c>
      <c r="F7" s="7" t="s">
        <v>3</v>
      </c>
      <c r="G7" s="7" t="s">
        <v>17</v>
      </c>
      <c r="H7" s="7" t="s">
        <v>335</v>
      </c>
      <c r="I7" s="7" t="s">
        <v>16</v>
      </c>
      <c r="J7" s="7" t="s">
        <v>789</v>
      </c>
      <c r="K7" s="7" t="s">
        <v>6</v>
      </c>
      <c r="L7" s="7" t="s">
        <v>10</v>
      </c>
      <c r="M7" s="7" t="s">
        <v>11</v>
      </c>
      <c r="N7" s="7" t="s">
        <v>12</v>
      </c>
      <c r="O7" s="7" t="s">
        <v>13</v>
      </c>
      <c r="P7" s="7" t="s">
        <v>14</v>
      </c>
      <c r="Q7" s="7" t="s">
        <v>15</v>
      </c>
      <c r="R7" s="7" t="s">
        <v>4</v>
      </c>
      <c r="S7" s="7" t="s">
        <v>5</v>
      </c>
      <c r="T7" s="7" t="s">
        <v>7</v>
      </c>
      <c r="U7" s="7" t="s">
        <v>8</v>
      </c>
      <c r="V7" s="7" t="s">
        <v>9</v>
      </c>
      <c r="W7" s="7" t="s">
        <v>458</v>
      </c>
      <c r="X7" s="7" t="s">
        <v>866</v>
      </c>
    </row>
    <row r="8" spans="2:24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8" x14ac:dyDescent="0.25">
      <c r="B9" s="7"/>
      <c r="C9" s="97">
        <v>208</v>
      </c>
      <c r="D9" s="97" t="s">
        <v>1240</v>
      </c>
      <c r="E9" s="97" t="s">
        <v>1241</v>
      </c>
      <c r="F9" s="97" t="s">
        <v>1242</v>
      </c>
      <c r="G9" s="7" t="s">
        <v>28</v>
      </c>
      <c r="H9" s="7" t="s">
        <v>28</v>
      </c>
      <c r="I9" s="7"/>
      <c r="J9" s="7" t="s">
        <v>1222</v>
      </c>
      <c r="K9" s="7">
        <v>10</v>
      </c>
      <c r="L9" s="103">
        <v>43151</v>
      </c>
      <c r="M9" s="7"/>
      <c r="N9" s="7"/>
      <c r="O9" s="7"/>
      <c r="P9" s="7"/>
      <c r="Q9" s="97" t="s">
        <v>26</v>
      </c>
      <c r="R9" s="97" t="s">
        <v>1243</v>
      </c>
      <c r="S9" s="97" t="s">
        <v>1244</v>
      </c>
      <c r="T9" s="7"/>
      <c r="U9" s="7"/>
      <c r="V9" s="7"/>
      <c r="W9" s="97" t="s">
        <v>1225</v>
      </c>
      <c r="X9" s="7"/>
    </row>
    <row r="10" spans="2:24" ht="18" x14ac:dyDescent="0.25">
      <c r="B10" s="7"/>
      <c r="C10" s="97">
        <v>207</v>
      </c>
      <c r="D10" s="7"/>
      <c r="E10" s="97" t="s">
        <v>1235</v>
      </c>
      <c r="F10" s="97" t="s">
        <v>1236</v>
      </c>
      <c r="G10" s="7" t="s">
        <v>28</v>
      </c>
      <c r="H10" s="7" t="s">
        <v>28</v>
      </c>
      <c r="I10" s="7"/>
      <c r="J10" s="7" t="s">
        <v>1222</v>
      </c>
      <c r="K10" s="97">
        <v>4</v>
      </c>
      <c r="L10" s="103">
        <v>43151</v>
      </c>
      <c r="M10" s="7"/>
      <c r="N10" s="7"/>
      <c r="O10" s="7"/>
      <c r="P10" s="7"/>
      <c r="Q10" s="97" t="s">
        <v>26</v>
      </c>
      <c r="R10" s="97" t="s">
        <v>1237</v>
      </c>
      <c r="S10" s="97" t="s">
        <v>1238</v>
      </c>
      <c r="T10" s="7"/>
      <c r="U10" s="27" t="s">
        <v>1239</v>
      </c>
      <c r="V10" s="7"/>
      <c r="W10" s="97" t="s">
        <v>1225</v>
      </c>
      <c r="X10" s="7"/>
    </row>
    <row r="11" spans="2:24" ht="18" x14ac:dyDescent="0.25">
      <c r="B11" s="7"/>
      <c r="C11" s="97">
        <v>206</v>
      </c>
      <c r="D11" s="97" t="s">
        <v>1231</v>
      </c>
      <c r="E11" s="97" t="s">
        <v>1232</v>
      </c>
      <c r="F11" s="97" t="s">
        <v>1233</v>
      </c>
      <c r="G11" s="97" t="s">
        <v>28</v>
      </c>
      <c r="H11" s="7" t="s">
        <v>28</v>
      </c>
      <c r="I11" s="7"/>
      <c r="J11" s="7" t="s">
        <v>1222</v>
      </c>
      <c r="K11" s="97">
        <v>2</v>
      </c>
      <c r="L11" s="103">
        <v>43151</v>
      </c>
      <c r="M11" s="97"/>
      <c r="N11" s="97"/>
      <c r="O11" s="97"/>
      <c r="P11" s="97"/>
      <c r="Q11" s="97" t="s">
        <v>26</v>
      </c>
      <c r="R11" s="97" t="s">
        <v>1230</v>
      </c>
      <c r="S11" s="97" t="s">
        <v>1234</v>
      </c>
      <c r="T11" s="97"/>
      <c r="U11" s="97"/>
      <c r="V11" s="97"/>
      <c r="W11" s="97" t="s">
        <v>1225</v>
      </c>
      <c r="X11" s="97"/>
    </row>
    <row r="12" spans="2:24" ht="18" x14ac:dyDescent="0.25">
      <c r="B12" s="7"/>
      <c r="C12" s="97">
        <v>205</v>
      </c>
      <c r="D12" s="97" t="s">
        <v>1228</v>
      </c>
      <c r="E12" s="97" t="s">
        <v>1226</v>
      </c>
      <c r="F12" s="97" t="s">
        <v>1227</v>
      </c>
      <c r="G12" s="97" t="s">
        <v>1229</v>
      </c>
      <c r="H12" s="7" t="s">
        <v>1229</v>
      </c>
      <c r="I12" s="7"/>
      <c r="J12" s="7" t="s">
        <v>1222</v>
      </c>
      <c r="K12" s="97">
        <v>10</v>
      </c>
      <c r="L12" s="103">
        <v>43151</v>
      </c>
      <c r="M12" s="97"/>
      <c r="N12" s="97"/>
      <c r="O12" s="97"/>
      <c r="P12" s="97"/>
      <c r="Q12" s="97" t="s">
        <v>26</v>
      </c>
      <c r="R12" s="97" t="s">
        <v>1230</v>
      </c>
      <c r="S12" s="97" t="s">
        <v>1230</v>
      </c>
      <c r="T12" s="97"/>
      <c r="U12" s="97"/>
      <c r="V12" s="97"/>
      <c r="W12" s="97" t="s">
        <v>1225</v>
      </c>
      <c r="X12" s="97"/>
    </row>
    <row r="13" spans="2:24" ht="18" x14ac:dyDescent="0.25">
      <c r="B13" s="7"/>
      <c r="C13" s="97">
        <v>204</v>
      </c>
      <c r="D13" s="97" t="s">
        <v>1219</v>
      </c>
      <c r="E13" s="97" t="s">
        <v>1220</v>
      </c>
      <c r="F13" s="97" t="s">
        <v>1221</v>
      </c>
      <c r="G13" s="97" t="s">
        <v>28</v>
      </c>
      <c r="H13" s="7" t="s">
        <v>28</v>
      </c>
      <c r="I13" s="7"/>
      <c r="J13" s="7" t="s">
        <v>1222</v>
      </c>
      <c r="K13" s="97">
        <v>2</v>
      </c>
      <c r="L13" s="103">
        <v>43151</v>
      </c>
      <c r="M13" s="97"/>
      <c r="N13" s="97"/>
      <c r="O13" s="97"/>
      <c r="P13" s="97"/>
      <c r="Q13" s="97" t="s">
        <v>26</v>
      </c>
      <c r="R13" s="97" t="s">
        <v>1045</v>
      </c>
      <c r="S13" s="97" t="s">
        <v>1223</v>
      </c>
      <c r="T13" s="97"/>
      <c r="U13" s="27" t="s">
        <v>1224</v>
      </c>
      <c r="V13" s="97"/>
      <c r="W13" s="97" t="s">
        <v>1225</v>
      </c>
      <c r="X13" s="97"/>
    </row>
    <row r="14" spans="2:24" ht="18" x14ac:dyDescent="0.25">
      <c r="B14" s="7"/>
      <c r="C14" s="97">
        <v>203</v>
      </c>
      <c r="D14" s="97" t="s">
        <v>1130</v>
      </c>
      <c r="E14" s="97" t="s">
        <v>1214</v>
      </c>
      <c r="F14" s="97" t="s">
        <v>1132</v>
      </c>
      <c r="G14" s="97" t="s">
        <v>1052</v>
      </c>
      <c r="H14" s="7" t="s">
        <v>1052</v>
      </c>
      <c r="I14" s="7" t="s">
        <v>755</v>
      </c>
      <c r="J14" s="7" t="s">
        <v>1183</v>
      </c>
      <c r="K14" s="97">
        <v>1</v>
      </c>
      <c r="L14" s="102">
        <v>42439</v>
      </c>
      <c r="M14" s="97"/>
      <c r="N14" s="97"/>
      <c r="O14" s="97"/>
      <c r="P14" s="97"/>
      <c r="Q14" s="97" t="s">
        <v>26</v>
      </c>
      <c r="R14" s="97" t="s">
        <v>1045</v>
      </c>
      <c r="S14" s="97" t="s">
        <v>1215</v>
      </c>
      <c r="T14" s="97" t="s">
        <v>1216</v>
      </c>
      <c r="U14" s="27" t="s">
        <v>1217</v>
      </c>
      <c r="V14" s="97" t="s">
        <v>1218</v>
      </c>
      <c r="W14" s="97" t="s">
        <v>603</v>
      </c>
      <c r="X14" s="97"/>
    </row>
    <row r="15" spans="2:24" ht="18" x14ac:dyDescent="0.25">
      <c r="B15" s="7"/>
      <c r="C15" s="97">
        <v>202</v>
      </c>
      <c r="D15" s="97" t="s">
        <v>1208</v>
      </c>
      <c r="E15" s="97" t="s">
        <v>1209</v>
      </c>
      <c r="F15" s="97" t="s">
        <v>1210</v>
      </c>
      <c r="G15" s="97" t="s">
        <v>1052</v>
      </c>
      <c r="H15" s="7" t="s">
        <v>1052</v>
      </c>
      <c r="I15" s="7" t="s">
        <v>1156</v>
      </c>
      <c r="J15" s="7" t="s">
        <v>1183</v>
      </c>
      <c r="K15" s="97">
        <v>1</v>
      </c>
      <c r="L15" s="102">
        <v>42769</v>
      </c>
      <c r="M15" s="97"/>
      <c r="N15" s="97"/>
      <c r="O15" s="97"/>
      <c r="P15" s="97"/>
      <c r="Q15" s="97" t="s">
        <v>26</v>
      </c>
      <c r="R15" s="97" t="s">
        <v>1045</v>
      </c>
      <c r="S15" s="97" t="s">
        <v>1211</v>
      </c>
      <c r="T15" s="97" t="s">
        <v>1212</v>
      </c>
      <c r="U15" s="97"/>
      <c r="V15" s="97" t="s">
        <v>1213</v>
      </c>
      <c r="W15" s="97"/>
      <c r="X15" s="97"/>
    </row>
    <row r="16" spans="2:24" ht="30" x14ac:dyDescent="0.25">
      <c r="B16" s="7"/>
      <c r="C16" s="97">
        <v>201</v>
      </c>
      <c r="D16" s="97" t="s">
        <v>1201</v>
      </c>
      <c r="E16" s="97" t="s">
        <v>1202</v>
      </c>
      <c r="F16" s="97" t="s">
        <v>1203</v>
      </c>
      <c r="G16" s="97" t="s">
        <v>1052</v>
      </c>
      <c r="H16" s="7" t="s">
        <v>1052</v>
      </c>
      <c r="I16" s="7" t="s">
        <v>1156</v>
      </c>
      <c r="J16" s="7" t="s">
        <v>1183</v>
      </c>
      <c r="K16" s="97">
        <v>12</v>
      </c>
      <c r="L16" s="102">
        <v>42779</v>
      </c>
      <c r="M16" s="97"/>
      <c r="N16" s="97"/>
      <c r="O16" s="97"/>
      <c r="P16" s="97"/>
      <c r="Q16" s="97" t="s">
        <v>26</v>
      </c>
      <c r="R16" s="97" t="s">
        <v>1166</v>
      </c>
      <c r="S16" s="97" t="s">
        <v>1207</v>
      </c>
      <c r="T16" s="97" t="s">
        <v>1206</v>
      </c>
      <c r="U16" s="27" t="s">
        <v>1205</v>
      </c>
      <c r="V16" s="97" t="s">
        <v>1204</v>
      </c>
      <c r="W16" s="97" t="s">
        <v>456</v>
      </c>
      <c r="X16" s="97"/>
    </row>
    <row r="17" spans="2:24" ht="18" x14ac:dyDescent="0.25">
      <c r="B17" s="7"/>
      <c r="C17" s="97">
        <v>200</v>
      </c>
      <c r="D17" s="97" t="s">
        <v>1193</v>
      </c>
      <c r="E17" s="97" t="s">
        <v>1194</v>
      </c>
      <c r="F17" s="97" t="s">
        <v>1195</v>
      </c>
      <c r="G17" s="97" t="s">
        <v>1052</v>
      </c>
      <c r="H17" s="7" t="s">
        <v>1052</v>
      </c>
      <c r="I17" s="7" t="s">
        <v>45</v>
      </c>
      <c r="J17" s="7" t="s">
        <v>1183</v>
      </c>
      <c r="K17" s="97">
        <v>3</v>
      </c>
      <c r="L17" s="102">
        <v>42779</v>
      </c>
      <c r="M17" s="134">
        <v>1440000</v>
      </c>
      <c r="N17" s="97"/>
      <c r="O17" s="97"/>
      <c r="P17" s="97">
        <v>1992</v>
      </c>
      <c r="Q17" s="97" t="s">
        <v>26</v>
      </c>
      <c r="R17" s="97" t="s">
        <v>1196</v>
      </c>
      <c r="S17" s="97" t="s">
        <v>1197</v>
      </c>
      <c r="T17" s="97" t="s">
        <v>1198</v>
      </c>
      <c r="U17" s="27" t="s">
        <v>1199</v>
      </c>
      <c r="V17" s="97" t="s">
        <v>1200</v>
      </c>
      <c r="W17" s="97" t="s">
        <v>603</v>
      </c>
      <c r="X17" s="97"/>
    </row>
    <row r="18" spans="2:24" ht="18" x14ac:dyDescent="0.25">
      <c r="B18" s="7"/>
      <c r="C18" s="97">
        <v>199</v>
      </c>
      <c r="D18" s="97" t="s">
        <v>1186</v>
      </c>
      <c r="E18" s="97" t="s">
        <v>1187</v>
      </c>
      <c r="F18" s="97" t="s">
        <v>1188</v>
      </c>
      <c r="G18" s="97" t="s">
        <v>1052</v>
      </c>
      <c r="H18" s="7" t="s">
        <v>1052</v>
      </c>
      <c r="I18" s="7" t="s">
        <v>83</v>
      </c>
      <c r="J18" s="7" t="s">
        <v>1183</v>
      </c>
      <c r="K18" s="97">
        <v>2</v>
      </c>
      <c r="L18" s="102">
        <v>42788</v>
      </c>
      <c r="M18" s="97"/>
      <c r="N18" s="97"/>
      <c r="O18" s="97"/>
      <c r="P18" s="97">
        <v>2012</v>
      </c>
      <c r="Q18" s="97" t="s">
        <v>26</v>
      </c>
      <c r="R18" s="97" t="s">
        <v>1166</v>
      </c>
      <c r="S18" s="97" t="s">
        <v>1189</v>
      </c>
      <c r="T18" s="97" t="s">
        <v>1192</v>
      </c>
      <c r="U18" s="27" t="s">
        <v>1191</v>
      </c>
      <c r="V18" s="97" t="s">
        <v>1190</v>
      </c>
      <c r="W18" s="97" t="s">
        <v>455</v>
      </c>
      <c r="X18" s="97"/>
    </row>
    <row r="19" spans="2:24" ht="18" x14ac:dyDescent="0.25">
      <c r="B19" s="7"/>
      <c r="C19" s="97">
        <v>198</v>
      </c>
      <c r="D19" s="97" t="s">
        <v>1180</v>
      </c>
      <c r="E19" s="97" t="s">
        <v>1181</v>
      </c>
      <c r="F19" s="97" t="s">
        <v>1182</v>
      </c>
      <c r="G19" s="97" t="s">
        <v>1052</v>
      </c>
      <c r="H19" s="7" t="s">
        <v>1052</v>
      </c>
      <c r="I19" s="7" t="s">
        <v>45</v>
      </c>
      <c r="J19" s="7" t="s">
        <v>1183</v>
      </c>
      <c r="K19" s="7">
        <v>2</v>
      </c>
      <c r="L19" s="102">
        <v>42744</v>
      </c>
      <c r="M19" s="7"/>
      <c r="N19" s="7"/>
      <c r="O19" s="7"/>
      <c r="P19" s="97">
        <v>1989</v>
      </c>
      <c r="Q19" s="97" t="s">
        <v>26</v>
      </c>
      <c r="R19" s="97" t="s">
        <v>1166</v>
      </c>
      <c r="S19" s="97" t="s">
        <v>786</v>
      </c>
      <c r="T19" s="97" t="s">
        <v>1184</v>
      </c>
      <c r="U19" s="97"/>
      <c r="V19" s="97" t="s">
        <v>1185</v>
      </c>
      <c r="W19" s="97" t="s">
        <v>456</v>
      </c>
      <c r="X19" s="97"/>
    </row>
    <row r="20" spans="2:24" ht="18" x14ac:dyDescent="0.25">
      <c r="B20" s="7"/>
      <c r="C20" s="97">
        <v>197</v>
      </c>
      <c r="D20" s="97" t="s">
        <v>1163</v>
      </c>
      <c r="E20" s="97" t="s">
        <v>1165</v>
      </c>
      <c r="F20" s="97" t="s">
        <v>1164</v>
      </c>
      <c r="G20" s="97" t="s">
        <v>1052</v>
      </c>
      <c r="H20" s="7" t="s">
        <v>28</v>
      </c>
      <c r="I20" s="7"/>
      <c r="J20" s="7" t="s">
        <v>1139</v>
      </c>
      <c r="K20" s="97">
        <v>4</v>
      </c>
      <c r="L20" s="102">
        <v>42818</v>
      </c>
      <c r="M20" s="97"/>
      <c r="N20" s="97"/>
      <c r="O20" s="97"/>
      <c r="P20" s="102">
        <v>37117</v>
      </c>
      <c r="Q20" s="97" t="s">
        <v>1044</v>
      </c>
      <c r="R20" s="97" t="s">
        <v>1166</v>
      </c>
      <c r="S20" s="97" t="s">
        <v>1167</v>
      </c>
      <c r="T20" s="97" t="s">
        <v>1168</v>
      </c>
      <c r="U20" s="97" t="s">
        <v>1169</v>
      </c>
      <c r="V20" s="97" t="s">
        <v>1170</v>
      </c>
      <c r="W20" s="97" t="s">
        <v>1171</v>
      </c>
      <c r="X20" s="7"/>
    </row>
    <row r="21" spans="2:24" ht="18" x14ac:dyDescent="0.25">
      <c r="B21" s="7"/>
      <c r="C21" s="97">
        <v>196</v>
      </c>
      <c r="D21" s="7"/>
      <c r="E21" s="97"/>
      <c r="F21" s="97" t="s">
        <v>1160</v>
      </c>
      <c r="G21" s="97"/>
      <c r="H21" s="7"/>
      <c r="I21" s="7"/>
      <c r="J21" s="7" t="s">
        <v>1139</v>
      </c>
      <c r="K21" s="97"/>
      <c r="L21" s="102">
        <v>42793</v>
      </c>
      <c r="M21" s="97"/>
      <c r="N21" s="97"/>
      <c r="O21" s="97"/>
      <c r="P21" s="97"/>
      <c r="Q21" s="97" t="s">
        <v>1044</v>
      </c>
      <c r="R21" s="97" t="s">
        <v>40</v>
      </c>
      <c r="S21" s="7"/>
      <c r="T21" s="97" t="s">
        <v>1161</v>
      </c>
      <c r="U21" s="97"/>
      <c r="V21" s="97" t="s">
        <v>1162</v>
      </c>
      <c r="W21" s="97" t="s">
        <v>455</v>
      </c>
      <c r="X21" s="7"/>
    </row>
    <row r="22" spans="2:24" ht="18" x14ac:dyDescent="0.25">
      <c r="B22" s="7"/>
      <c r="C22" s="97">
        <v>195</v>
      </c>
      <c r="D22" s="97" t="s">
        <v>1157</v>
      </c>
      <c r="E22" s="121" t="s">
        <v>1154</v>
      </c>
      <c r="F22" s="97" t="s">
        <v>1155</v>
      </c>
      <c r="G22" s="97" t="s">
        <v>1</v>
      </c>
      <c r="H22" s="7" t="s">
        <v>28</v>
      </c>
      <c r="I22" s="7" t="s">
        <v>1156</v>
      </c>
      <c r="J22" s="7" t="s">
        <v>1139</v>
      </c>
      <c r="K22" s="97"/>
      <c r="L22" s="102">
        <v>42793</v>
      </c>
      <c r="M22" s="97"/>
      <c r="N22" s="97"/>
      <c r="O22" s="97"/>
      <c r="P22" s="97"/>
      <c r="Q22" s="97" t="s">
        <v>1044</v>
      </c>
      <c r="R22" s="97" t="s">
        <v>40</v>
      </c>
      <c r="S22" s="7"/>
      <c r="T22" s="97" t="s">
        <v>1158</v>
      </c>
      <c r="U22" s="97"/>
      <c r="V22" s="97" t="s">
        <v>1159</v>
      </c>
      <c r="W22" s="97" t="s">
        <v>455</v>
      </c>
      <c r="X22" s="7"/>
    </row>
    <row r="23" spans="2:24" ht="18" x14ac:dyDescent="0.25">
      <c r="B23" s="7"/>
      <c r="C23" s="97">
        <v>194</v>
      </c>
      <c r="D23" s="97" t="s">
        <v>1153</v>
      </c>
      <c r="E23" s="121" t="s">
        <v>786</v>
      </c>
      <c r="F23" s="97" t="s">
        <v>1172</v>
      </c>
      <c r="G23" s="7" t="s">
        <v>28</v>
      </c>
      <c r="H23" s="7" t="s">
        <v>28</v>
      </c>
      <c r="I23" s="7" t="s">
        <v>1173</v>
      </c>
      <c r="J23" s="7" t="s">
        <v>1139</v>
      </c>
      <c r="K23" s="97"/>
      <c r="L23" s="97"/>
      <c r="M23" s="97"/>
      <c r="N23" s="97"/>
      <c r="O23" s="97"/>
      <c r="P23" s="97"/>
      <c r="Q23" s="97"/>
      <c r="R23" s="97"/>
      <c r="S23" s="7"/>
      <c r="T23" s="7"/>
      <c r="U23" s="97"/>
      <c r="V23" s="97"/>
      <c r="W23" s="97"/>
      <c r="X23" s="7"/>
    </row>
    <row r="24" spans="2:24" ht="18" x14ac:dyDescent="0.25">
      <c r="B24" s="7"/>
      <c r="C24" s="97">
        <v>193</v>
      </c>
      <c r="D24" s="7"/>
      <c r="E24" s="121" t="s">
        <v>1140</v>
      </c>
      <c r="F24" s="97" t="s">
        <v>1141</v>
      </c>
      <c r="G24" s="7" t="s">
        <v>1052</v>
      </c>
      <c r="H24" s="7" t="s">
        <v>1052</v>
      </c>
      <c r="I24" s="7" t="s">
        <v>187</v>
      </c>
      <c r="J24" s="7" t="s">
        <v>1139</v>
      </c>
      <c r="K24" s="97"/>
      <c r="L24" s="97"/>
      <c r="M24" s="97"/>
      <c r="N24" s="97"/>
      <c r="O24" s="97"/>
      <c r="P24" s="97"/>
      <c r="Q24" s="97"/>
      <c r="R24" s="97"/>
      <c r="S24" s="7"/>
      <c r="T24" s="97">
        <v>8787705125</v>
      </c>
      <c r="U24" s="132" t="s">
        <v>1142</v>
      </c>
      <c r="V24" s="7"/>
      <c r="W24" s="7" t="s">
        <v>1143</v>
      </c>
      <c r="X24" s="7"/>
    </row>
    <row r="25" spans="2:24" ht="19.5" x14ac:dyDescent="0.25">
      <c r="B25" s="7"/>
      <c r="C25" s="97">
        <v>192</v>
      </c>
      <c r="D25" s="97" t="s">
        <v>1137</v>
      </c>
      <c r="E25" s="130" t="s">
        <v>1136</v>
      </c>
      <c r="F25" s="97" t="s">
        <v>1135</v>
      </c>
      <c r="G25" s="7"/>
      <c r="H25" s="7" t="s">
        <v>28</v>
      </c>
      <c r="I25" s="7"/>
      <c r="J25" s="7" t="s">
        <v>1139</v>
      </c>
      <c r="K25" s="97"/>
      <c r="L25" s="97"/>
      <c r="M25" s="97"/>
      <c r="N25" s="97"/>
      <c r="O25" s="97"/>
      <c r="P25" s="97"/>
      <c r="Q25" s="97"/>
      <c r="R25" s="97"/>
      <c r="S25" s="7"/>
      <c r="T25" s="7"/>
      <c r="U25" s="7"/>
      <c r="V25" s="7"/>
      <c r="W25" s="7"/>
      <c r="X25" s="7"/>
    </row>
    <row r="26" spans="2:24" ht="18" x14ac:dyDescent="0.25">
      <c r="B26" s="7"/>
      <c r="C26" s="97">
        <v>191</v>
      </c>
      <c r="D26" s="7"/>
      <c r="E26" s="121" t="s">
        <v>1133</v>
      </c>
      <c r="F26" s="97" t="s">
        <v>1134</v>
      </c>
      <c r="G26" s="97"/>
      <c r="H26" s="7" t="s">
        <v>28</v>
      </c>
      <c r="I26" s="7"/>
      <c r="J26" s="7" t="s">
        <v>1139</v>
      </c>
      <c r="K26" s="97"/>
      <c r="L26" s="103">
        <v>42769</v>
      </c>
      <c r="M26" s="97"/>
      <c r="N26" s="97"/>
      <c r="O26" s="97"/>
      <c r="P26" s="97"/>
      <c r="Q26" s="97" t="s">
        <v>1044</v>
      </c>
      <c r="R26" s="97" t="s">
        <v>1151</v>
      </c>
      <c r="S26" s="97" t="s">
        <v>1152</v>
      </c>
      <c r="T26" s="97"/>
      <c r="U26" s="97"/>
      <c r="V26" s="97"/>
      <c r="W26" s="97"/>
      <c r="X26" s="7"/>
    </row>
    <row r="27" spans="2:24" ht="18" x14ac:dyDescent="0.25">
      <c r="B27" s="7"/>
      <c r="C27" s="97">
        <v>190</v>
      </c>
      <c r="D27" s="97" t="s">
        <v>1130</v>
      </c>
      <c r="E27" s="121" t="s">
        <v>1131</v>
      </c>
      <c r="F27" s="97" t="s">
        <v>1132</v>
      </c>
      <c r="G27" s="7"/>
      <c r="H27" s="7" t="s">
        <v>28</v>
      </c>
      <c r="I27" s="115" t="s">
        <v>755</v>
      </c>
      <c r="J27" s="7" t="s">
        <v>1139</v>
      </c>
      <c r="K27" s="7"/>
      <c r="L27" s="7"/>
      <c r="M27" s="7"/>
      <c r="N27" s="7"/>
      <c r="O27" s="7"/>
      <c r="P27" s="7"/>
      <c r="Q27" s="7"/>
      <c r="R27" s="7"/>
      <c r="S27" s="97"/>
      <c r="T27" s="97"/>
      <c r="U27" s="97"/>
      <c r="V27" s="97"/>
      <c r="W27" s="97"/>
      <c r="X27" s="7"/>
    </row>
    <row r="28" spans="2:24" ht="18" x14ac:dyDescent="0.25">
      <c r="B28" s="7"/>
      <c r="C28" s="97">
        <v>189</v>
      </c>
      <c r="D28" s="97"/>
      <c r="E28" s="128" t="s">
        <v>1138</v>
      </c>
      <c r="F28" s="118" t="s">
        <v>1129</v>
      </c>
      <c r="G28" s="129"/>
      <c r="H28" s="7" t="s">
        <v>1083</v>
      </c>
      <c r="I28" s="129"/>
      <c r="J28" s="7" t="s">
        <v>1139</v>
      </c>
      <c r="K28" s="7"/>
      <c r="L28" s="7"/>
      <c r="M28" s="7"/>
      <c r="N28" s="7"/>
      <c r="O28" s="7"/>
      <c r="P28" s="7"/>
      <c r="Q28" s="7"/>
      <c r="R28" s="7"/>
      <c r="S28" s="97"/>
      <c r="T28" s="97"/>
      <c r="U28" s="97"/>
      <c r="V28" s="97"/>
      <c r="W28" s="97"/>
      <c r="X28" s="7"/>
    </row>
    <row r="29" spans="2:24" ht="18" x14ac:dyDescent="0.25">
      <c r="B29" s="7"/>
      <c r="C29" s="97">
        <v>188</v>
      </c>
      <c r="D29" s="97"/>
      <c r="E29" s="121" t="s">
        <v>1128</v>
      </c>
      <c r="F29" s="97" t="s">
        <v>1125</v>
      </c>
      <c r="G29" s="7"/>
      <c r="H29" s="7"/>
      <c r="I29" s="127" t="s">
        <v>187</v>
      </c>
      <c r="J29" s="7" t="s">
        <v>1139</v>
      </c>
      <c r="K29" s="7"/>
      <c r="L29" s="7"/>
      <c r="M29" s="7"/>
      <c r="N29" s="7"/>
      <c r="O29" s="7"/>
      <c r="P29" s="7"/>
      <c r="Q29" s="7"/>
      <c r="R29" s="7"/>
      <c r="S29" s="97"/>
      <c r="T29" s="97" t="s">
        <v>1126</v>
      </c>
      <c r="U29" s="97"/>
      <c r="V29" s="97"/>
      <c r="W29" s="97"/>
      <c r="X29" s="7"/>
    </row>
    <row r="30" spans="2:24" ht="18" x14ac:dyDescent="0.25">
      <c r="B30" s="7"/>
      <c r="C30" s="97">
        <v>187</v>
      </c>
      <c r="D30" s="97" t="s">
        <v>1124</v>
      </c>
      <c r="E30" s="121" t="s">
        <v>1123</v>
      </c>
      <c r="F30" s="97" t="s">
        <v>1099</v>
      </c>
      <c r="G30" s="7"/>
      <c r="H30" s="7" t="s">
        <v>1083</v>
      </c>
      <c r="I30" s="127"/>
      <c r="J30" s="7" t="s">
        <v>1139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x14ac:dyDescent="0.25">
      <c r="B31" s="7"/>
      <c r="C31" s="97">
        <v>186</v>
      </c>
      <c r="D31" s="97"/>
      <c r="E31" s="97" t="s">
        <v>1122</v>
      </c>
      <c r="F31" s="97" t="s">
        <v>1121</v>
      </c>
      <c r="G31" s="7"/>
      <c r="H31" s="7"/>
      <c r="I31" s="12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ht="18" x14ac:dyDescent="0.25">
      <c r="B32" s="7"/>
      <c r="C32" s="97">
        <v>185</v>
      </c>
      <c r="D32" s="97"/>
      <c r="E32" s="121" t="s">
        <v>1119</v>
      </c>
      <c r="F32" s="97" t="s">
        <v>1120</v>
      </c>
      <c r="G32" s="97"/>
      <c r="H32" s="7" t="s">
        <v>1083</v>
      </c>
      <c r="I32" s="7"/>
      <c r="J32" s="7" t="s">
        <v>1139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ht="18" x14ac:dyDescent="0.25">
      <c r="B33" s="7"/>
      <c r="C33" s="97">
        <v>184</v>
      </c>
      <c r="D33" s="97" t="s">
        <v>1116</v>
      </c>
      <c r="E33" s="121" t="s">
        <v>1117</v>
      </c>
      <c r="F33" s="97" t="s">
        <v>1118</v>
      </c>
      <c r="G33" s="7" t="s">
        <v>28</v>
      </c>
      <c r="H33" s="7" t="s">
        <v>1083</v>
      </c>
      <c r="I33" s="7"/>
      <c r="J33" s="7" t="s">
        <v>1139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27" x14ac:dyDescent="0.25">
      <c r="B34" s="7"/>
      <c r="C34" s="97">
        <v>183</v>
      </c>
      <c r="D34" s="97"/>
      <c r="E34" s="121" t="s">
        <v>1114</v>
      </c>
      <c r="F34" s="97" t="s">
        <v>1115</v>
      </c>
      <c r="G34" s="7" t="s">
        <v>28</v>
      </c>
      <c r="H34" s="7" t="s">
        <v>28</v>
      </c>
      <c r="I34" s="7" t="s">
        <v>187</v>
      </c>
      <c r="J34" s="7" t="s">
        <v>1139</v>
      </c>
      <c r="K34" s="7">
        <v>4</v>
      </c>
      <c r="L34" s="97" t="s">
        <v>1174</v>
      </c>
      <c r="M34" s="7"/>
      <c r="N34" s="7" t="s">
        <v>28</v>
      </c>
      <c r="O34" s="7" t="s">
        <v>1175</v>
      </c>
      <c r="P34" s="7"/>
      <c r="Q34" s="7" t="s">
        <v>71</v>
      </c>
      <c r="R34" s="97" t="s">
        <v>1151</v>
      </c>
      <c r="S34" s="97" t="s">
        <v>1176</v>
      </c>
      <c r="T34" s="97" t="s">
        <v>1177</v>
      </c>
      <c r="U34" s="7"/>
      <c r="V34" s="97" t="s">
        <v>1178</v>
      </c>
      <c r="W34" s="97" t="s">
        <v>1179</v>
      </c>
      <c r="X34" s="7"/>
    </row>
    <row r="35" spans="2:24" x14ac:dyDescent="0.25">
      <c r="B35" s="7"/>
      <c r="C35" s="97">
        <v>182</v>
      </c>
      <c r="D35" s="97" t="s">
        <v>1111</v>
      </c>
      <c r="E35" s="128" t="s">
        <v>1112</v>
      </c>
      <c r="F35" s="118" t="s">
        <v>1113</v>
      </c>
      <c r="G35" s="100"/>
      <c r="H35" s="7" t="s">
        <v>1083</v>
      </c>
      <c r="I35" s="1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x14ac:dyDescent="0.25">
      <c r="B36" s="7"/>
      <c r="C36" s="97">
        <v>181</v>
      </c>
      <c r="D36" s="97" t="s">
        <v>1110</v>
      </c>
      <c r="E36" s="121" t="s">
        <v>1108</v>
      </c>
      <c r="F36" s="97" t="s">
        <v>1109</v>
      </c>
      <c r="G36" s="7"/>
      <c r="H36" s="7" t="s">
        <v>1083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x14ac:dyDescent="0.25">
      <c r="B37" s="7"/>
      <c r="C37" s="97">
        <v>180</v>
      </c>
      <c r="D37" s="97" t="s">
        <v>1106</v>
      </c>
      <c r="E37" s="124" t="s">
        <v>1105</v>
      </c>
      <c r="F37" s="97" t="s">
        <v>1107</v>
      </c>
      <c r="G37" s="7" t="s">
        <v>28</v>
      </c>
      <c r="H37" s="119" t="s">
        <v>1076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x14ac:dyDescent="0.25">
      <c r="B38" s="7"/>
      <c r="C38" s="97">
        <v>179</v>
      </c>
      <c r="D38" s="97" t="s">
        <v>1103</v>
      </c>
      <c r="E38" s="131"/>
      <c r="F38" s="118" t="s">
        <v>1104</v>
      </c>
      <c r="G38" s="18"/>
      <c r="H38" s="7" t="s">
        <v>1083</v>
      </c>
      <c r="I38" s="1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9.5" x14ac:dyDescent="0.25">
      <c r="B39" s="7"/>
      <c r="C39" s="97">
        <v>178</v>
      </c>
      <c r="D39" s="97" t="s">
        <v>1102</v>
      </c>
      <c r="E39" s="130" t="s">
        <v>1136</v>
      </c>
      <c r="F39" s="97" t="s">
        <v>1101</v>
      </c>
      <c r="G39" s="7"/>
      <c r="H39" s="7" t="s">
        <v>1083</v>
      </c>
      <c r="I39" s="7"/>
      <c r="J39" s="7"/>
      <c r="K39" s="7"/>
      <c r="L39" s="7" t="s">
        <v>1144</v>
      </c>
      <c r="M39" s="7"/>
      <c r="N39" s="7"/>
      <c r="O39" s="7"/>
      <c r="P39" s="7">
        <v>2015</v>
      </c>
      <c r="Q39" s="7" t="s">
        <v>1044</v>
      </c>
      <c r="R39" s="7" t="s">
        <v>1146</v>
      </c>
      <c r="S39" s="7" t="s">
        <v>1145</v>
      </c>
      <c r="T39" s="7" t="s">
        <v>1147</v>
      </c>
      <c r="U39" s="27" t="s">
        <v>1148</v>
      </c>
      <c r="V39" s="7" t="s">
        <v>1150</v>
      </c>
      <c r="W39" s="7" t="s">
        <v>1149</v>
      </c>
      <c r="X39" s="7"/>
    </row>
    <row r="40" spans="2:24" x14ac:dyDescent="0.25">
      <c r="B40" s="7"/>
      <c r="C40" s="97">
        <v>177</v>
      </c>
      <c r="D40" s="97" t="s">
        <v>1100</v>
      </c>
      <c r="E40" s="121" t="s">
        <v>1123</v>
      </c>
      <c r="F40" s="97" t="s">
        <v>1099</v>
      </c>
      <c r="G40" s="7"/>
      <c r="H40" s="7" t="s">
        <v>1083</v>
      </c>
      <c r="I40" s="7" t="s">
        <v>187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25">
      <c r="B41" s="97" t="s">
        <v>570</v>
      </c>
      <c r="C41" s="97">
        <v>176</v>
      </c>
      <c r="D41" s="97" t="s">
        <v>1098</v>
      </c>
      <c r="E41" s="124" t="s">
        <v>1096</v>
      </c>
      <c r="F41" s="97" t="s">
        <v>1097</v>
      </c>
      <c r="G41" s="7" t="s">
        <v>28</v>
      </c>
      <c r="H41" s="119" t="s">
        <v>1076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x14ac:dyDescent="0.25">
      <c r="B42" s="97" t="s">
        <v>570</v>
      </c>
      <c r="C42" s="97">
        <v>175</v>
      </c>
      <c r="D42" s="97" t="s">
        <v>1093</v>
      </c>
      <c r="E42" s="126" t="s">
        <v>1094</v>
      </c>
      <c r="F42" s="106" t="s">
        <v>1095</v>
      </c>
      <c r="G42" s="7" t="s">
        <v>28</v>
      </c>
      <c r="H42" s="119" t="s">
        <v>1076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x14ac:dyDescent="0.25">
      <c r="B43" s="97" t="s">
        <v>570</v>
      </c>
      <c r="C43" s="97">
        <v>174</v>
      </c>
      <c r="D43" s="97" t="s">
        <v>1090</v>
      </c>
      <c r="E43" s="121" t="s">
        <v>1091</v>
      </c>
      <c r="F43" s="97" t="s">
        <v>1092</v>
      </c>
      <c r="G43" s="7"/>
      <c r="H43" s="7" t="s">
        <v>1083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x14ac:dyDescent="0.25">
      <c r="B44" s="7" t="s">
        <v>570</v>
      </c>
      <c r="C44" s="97">
        <v>173</v>
      </c>
      <c r="D44" s="97" t="s">
        <v>1087</v>
      </c>
      <c r="E44" s="121" t="s">
        <v>1088</v>
      </c>
      <c r="F44" s="97" t="s">
        <v>1089</v>
      </c>
      <c r="G44" s="7"/>
      <c r="H44" s="7" t="s">
        <v>1083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x14ac:dyDescent="0.25">
      <c r="B45" s="7" t="s">
        <v>570</v>
      </c>
      <c r="C45" s="118">
        <v>172</v>
      </c>
      <c r="D45" s="7"/>
      <c r="E45" s="125" t="s">
        <v>1066</v>
      </c>
      <c r="F45" s="97" t="s">
        <v>1065</v>
      </c>
      <c r="G45" s="7" t="s">
        <v>28</v>
      </c>
      <c r="H45" s="119" t="s">
        <v>1076</v>
      </c>
      <c r="I45" s="113" t="s">
        <v>45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x14ac:dyDescent="0.25">
      <c r="B46" s="7"/>
      <c r="C46" s="117">
        <v>171</v>
      </c>
      <c r="D46" s="97" t="s">
        <v>1072</v>
      </c>
      <c r="E46" s="135" t="s">
        <v>1070</v>
      </c>
      <c r="F46" s="97" t="s">
        <v>1071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8" x14ac:dyDescent="0.25">
      <c r="B47" s="7"/>
      <c r="C47" s="97">
        <v>170</v>
      </c>
      <c r="D47" s="106" t="s">
        <v>1069</v>
      </c>
      <c r="E47" s="97" t="s">
        <v>1067</v>
      </c>
      <c r="F47" s="97" t="s">
        <v>1068</v>
      </c>
      <c r="G47" s="7"/>
      <c r="H47" s="7"/>
      <c r="I47" s="7"/>
      <c r="J47" s="7" t="s">
        <v>1043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30" x14ac:dyDescent="0.25">
      <c r="B48" s="7" t="s">
        <v>570</v>
      </c>
      <c r="C48" s="118">
        <v>169</v>
      </c>
      <c r="D48" s="97" t="s">
        <v>1040</v>
      </c>
      <c r="E48" s="97" t="s">
        <v>1041</v>
      </c>
      <c r="F48" s="97" t="s">
        <v>1042</v>
      </c>
      <c r="G48" s="7"/>
      <c r="H48" s="7"/>
      <c r="I48" s="111" t="s">
        <v>115</v>
      </c>
      <c r="J48" s="7" t="s">
        <v>1043</v>
      </c>
      <c r="K48" s="109"/>
      <c r="L48" s="7"/>
      <c r="M48" s="7"/>
      <c r="N48" s="7"/>
      <c r="O48" s="7"/>
      <c r="P48" s="7" t="s">
        <v>1044</v>
      </c>
      <c r="Q48" s="7" t="s">
        <v>1045</v>
      </c>
      <c r="R48" s="7" t="s">
        <v>1046</v>
      </c>
      <c r="S48" s="7">
        <v>8616106373</v>
      </c>
      <c r="T48" s="27" t="s">
        <v>1047</v>
      </c>
      <c r="U48" s="7" t="s">
        <v>1048</v>
      </c>
      <c r="V48" s="7" t="s">
        <v>456</v>
      </c>
      <c r="W48" s="7" t="s">
        <v>459</v>
      </c>
      <c r="X48" s="7"/>
    </row>
    <row r="49" spans="1:24" ht="30" x14ac:dyDescent="0.25">
      <c r="A49" s="7" t="s">
        <v>570</v>
      </c>
      <c r="B49" s="7" t="s">
        <v>570</v>
      </c>
      <c r="C49" s="118">
        <v>168</v>
      </c>
      <c r="D49" s="97" t="s">
        <v>1049</v>
      </c>
      <c r="E49" s="97" t="s">
        <v>1050</v>
      </c>
      <c r="F49" s="97" t="s">
        <v>1051</v>
      </c>
      <c r="G49" s="97" t="s">
        <v>1052</v>
      </c>
      <c r="H49" s="7"/>
      <c r="I49" s="113" t="s">
        <v>45</v>
      </c>
      <c r="J49" s="7" t="s">
        <v>1043</v>
      </c>
      <c r="K49" s="109"/>
      <c r="L49" s="7"/>
      <c r="M49" s="7"/>
      <c r="N49" s="7"/>
      <c r="O49" s="7"/>
      <c r="P49" s="7" t="s">
        <v>1044</v>
      </c>
      <c r="Q49" s="7" t="s">
        <v>1053</v>
      </c>
      <c r="R49" s="7" t="s">
        <v>1054</v>
      </c>
      <c r="S49" s="7" t="s">
        <v>1055</v>
      </c>
      <c r="T49" s="27" t="s">
        <v>1056</v>
      </c>
      <c r="U49" s="7" t="s">
        <v>1057</v>
      </c>
      <c r="V49" s="7" t="s">
        <v>456</v>
      </c>
      <c r="W49" s="7" t="s">
        <v>456</v>
      </c>
      <c r="X49" s="7"/>
    </row>
    <row r="50" spans="1:24" ht="30" x14ac:dyDescent="0.25">
      <c r="A50" s="7" t="s">
        <v>570</v>
      </c>
      <c r="B50" s="7" t="s">
        <v>570</v>
      </c>
      <c r="C50" s="106">
        <v>167</v>
      </c>
      <c r="D50" s="97" t="s">
        <v>1058</v>
      </c>
      <c r="E50" s="124" t="s">
        <v>1059</v>
      </c>
      <c r="F50" s="97" t="s">
        <v>1060</v>
      </c>
      <c r="G50" s="97" t="s">
        <v>28</v>
      </c>
      <c r="H50" s="119" t="s">
        <v>1076</v>
      </c>
      <c r="I50" s="7" t="s">
        <v>187</v>
      </c>
      <c r="J50" s="7" t="s">
        <v>1043</v>
      </c>
      <c r="K50" s="109"/>
      <c r="L50" s="7"/>
      <c r="M50" s="7"/>
      <c r="N50" s="7"/>
      <c r="O50" s="7"/>
      <c r="P50" s="7" t="s">
        <v>1044</v>
      </c>
      <c r="Q50" s="7" t="s">
        <v>1053</v>
      </c>
      <c r="R50" s="7" t="s">
        <v>1061</v>
      </c>
      <c r="S50" s="7" t="s">
        <v>1062</v>
      </c>
      <c r="T50" s="27" t="s">
        <v>1063</v>
      </c>
      <c r="U50" s="7" t="s">
        <v>1064</v>
      </c>
      <c r="V50" s="7" t="s">
        <v>456</v>
      </c>
      <c r="W50" s="7" t="s">
        <v>455</v>
      </c>
      <c r="X50" s="7"/>
    </row>
    <row r="51" spans="1:24" ht="27" x14ac:dyDescent="0.25">
      <c r="A51" s="7" t="s">
        <v>570</v>
      </c>
      <c r="B51" s="7" t="s">
        <v>570</v>
      </c>
      <c r="C51" s="97">
        <v>166</v>
      </c>
      <c r="D51" s="97" t="s">
        <v>1035</v>
      </c>
      <c r="E51" s="121" t="s">
        <v>786</v>
      </c>
      <c r="F51" s="97" t="s">
        <v>1036</v>
      </c>
      <c r="G51" s="7"/>
      <c r="H51" s="7" t="s">
        <v>1083</v>
      </c>
      <c r="I51" s="7" t="s">
        <v>187</v>
      </c>
      <c r="J51" s="7" t="s">
        <v>983</v>
      </c>
      <c r="K51" s="7"/>
      <c r="L51" s="109">
        <v>42466</v>
      </c>
      <c r="M51" s="7"/>
      <c r="N51" s="7"/>
      <c r="O51" s="7"/>
      <c r="P51" s="7"/>
      <c r="Q51" s="7"/>
      <c r="R51" s="7"/>
      <c r="S51" s="7" t="s">
        <v>786</v>
      </c>
      <c r="T51" s="7" t="s">
        <v>1037</v>
      </c>
      <c r="U51" s="110" t="s">
        <v>1038</v>
      </c>
      <c r="V51" s="7" t="s">
        <v>1039</v>
      </c>
      <c r="W51" s="97" t="s">
        <v>456</v>
      </c>
      <c r="X51" s="7"/>
    </row>
    <row r="52" spans="1:24" ht="18" x14ac:dyDescent="0.25">
      <c r="B52" s="7" t="s">
        <v>570</v>
      </c>
      <c r="C52" s="97">
        <v>165</v>
      </c>
      <c r="D52" s="97"/>
      <c r="E52" s="121" t="s">
        <v>1028</v>
      </c>
      <c r="F52" s="97" t="s">
        <v>1029</v>
      </c>
      <c r="G52" s="7"/>
      <c r="H52" s="7" t="s">
        <v>1083</v>
      </c>
      <c r="I52" s="7" t="s">
        <v>187</v>
      </c>
      <c r="J52" s="7" t="s">
        <v>1030</v>
      </c>
      <c r="K52" s="7"/>
      <c r="L52" s="109">
        <v>42466</v>
      </c>
      <c r="M52" s="7"/>
      <c r="N52" s="7"/>
      <c r="O52" s="7"/>
      <c r="P52" s="7"/>
      <c r="Q52" s="7"/>
      <c r="R52" s="7"/>
      <c r="S52" s="7" t="s">
        <v>1031</v>
      </c>
      <c r="T52" s="7" t="s">
        <v>1032</v>
      </c>
      <c r="U52" s="110" t="s">
        <v>1033</v>
      </c>
      <c r="V52" s="7" t="s">
        <v>1034</v>
      </c>
      <c r="W52" s="97" t="s">
        <v>456</v>
      </c>
      <c r="X52" s="7"/>
    </row>
    <row r="53" spans="1:24" ht="27" x14ac:dyDescent="0.25">
      <c r="B53" s="7" t="s">
        <v>570</v>
      </c>
      <c r="C53" s="97">
        <v>164</v>
      </c>
      <c r="D53" s="97" t="s">
        <v>1024</v>
      </c>
      <c r="E53" s="121"/>
      <c r="F53" s="97" t="s">
        <v>1025</v>
      </c>
      <c r="G53" s="7"/>
      <c r="H53" s="7"/>
      <c r="I53" s="112" t="s">
        <v>27</v>
      </c>
      <c r="J53" s="7" t="s">
        <v>983</v>
      </c>
      <c r="K53" s="7"/>
      <c r="L53" s="109">
        <v>42466</v>
      </c>
      <c r="M53" s="7"/>
      <c r="N53" s="7"/>
      <c r="O53" s="7"/>
      <c r="P53" s="7"/>
      <c r="Q53" s="7"/>
      <c r="R53" s="7"/>
      <c r="S53" s="7"/>
      <c r="T53" s="7"/>
      <c r="U53" s="110" t="s">
        <v>1026</v>
      </c>
      <c r="V53" s="7" t="s">
        <v>1027</v>
      </c>
      <c r="W53" s="97" t="s">
        <v>455</v>
      </c>
      <c r="X53" s="7"/>
    </row>
    <row r="54" spans="1:24" ht="18" x14ac:dyDescent="0.25">
      <c r="B54" s="97" t="s">
        <v>570</v>
      </c>
      <c r="C54" s="97">
        <v>163</v>
      </c>
      <c r="D54" s="97"/>
      <c r="E54" s="121" t="s">
        <v>1013</v>
      </c>
      <c r="F54" s="97" t="s">
        <v>1014</v>
      </c>
      <c r="G54" s="97"/>
      <c r="H54" s="122" t="s">
        <v>1082</v>
      </c>
      <c r="I54" s="112" t="s">
        <v>27</v>
      </c>
      <c r="J54" s="97" t="s">
        <v>983</v>
      </c>
      <c r="K54" s="97"/>
      <c r="L54" s="102">
        <v>42438</v>
      </c>
      <c r="M54" s="97"/>
      <c r="N54" s="97"/>
      <c r="O54" s="97"/>
      <c r="P54" s="97"/>
      <c r="Q54" s="97"/>
      <c r="R54" s="97"/>
      <c r="S54" s="97" t="s">
        <v>1013</v>
      </c>
      <c r="T54" s="97" t="s">
        <v>1015</v>
      </c>
      <c r="U54" s="104" t="s">
        <v>1016</v>
      </c>
      <c r="V54" s="97" t="s">
        <v>1017</v>
      </c>
      <c r="W54" s="97" t="s">
        <v>456</v>
      </c>
      <c r="X54" s="7"/>
    </row>
    <row r="55" spans="1:24" ht="18" x14ac:dyDescent="0.25">
      <c r="B55" s="97" t="s">
        <v>570</v>
      </c>
      <c r="C55" s="97">
        <v>162</v>
      </c>
      <c r="D55" s="97" t="s">
        <v>1012</v>
      </c>
      <c r="E55" s="121" t="s">
        <v>1007</v>
      </c>
      <c r="F55" s="97" t="s">
        <v>1008</v>
      </c>
      <c r="G55" s="97"/>
      <c r="H55" s="7" t="s">
        <v>1083</v>
      </c>
      <c r="I55" s="7" t="s">
        <v>187</v>
      </c>
      <c r="J55" s="97" t="s">
        <v>983</v>
      </c>
      <c r="K55" s="97" t="s">
        <v>1086</v>
      </c>
      <c r="L55" s="102">
        <v>42426</v>
      </c>
      <c r="M55" s="97"/>
      <c r="N55" s="97"/>
      <c r="O55" s="97"/>
      <c r="P55" s="97"/>
      <c r="Q55" s="97"/>
      <c r="R55" s="97"/>
      <c r="S55" s="97" t="s">
        <v>1009</v>
      </c>
      <c r="T55" s="97" t="s">
        <v>1010</v>
      </c>
      <c r="U55" s="104"/>
      <c r="V55" s="97" t="s">
        <v>1011</v>
      </c>
      <c r="W55" s="97" t="s">
        <v>456</v>
      </c>
      <c r="X55" s="7"/>
    </row>
    <row r="56" spans="1:24" ht="18" x14ac:dyDescent="0.25">
      <c r="B56" s="97" t="s">
        <v>570</v>
      </c>
      <c r="C56" s="97">
        <v>161</v>
      </c>
      <c r="D56" s="97" t="s">
        <v>1000</v>
      </c>
      <c r="E56" s="121" t="s">
        <v>1001</v>
      </c>
      <c r="F56" s="97" t="s">
        <v>1002</v>
      </c>
      <c r="G56" s="97"/>
      <c r="H56" s="7" t="s">
        <v>1083</v>
      </c>
      <c r="I56" s="115" t="s">
        <v>755</v>
      </c>
      <c r="J56" s="97" t="s">
        <v>983</v>
      </c>
      <c r="K56" s="97"/>
      <c r="L56" s="102">
        <v>42426</v>
      </c>
      <c r="M56" s="97"/>
      <c r="N56" s="97"/>
      <c r="O56" s="97"/>
      <c r="P56" s="97"/>
      <c r="Q56" s="97"/>
      <c r="R56" s="97"/>
      <c r="S56" s="97" t="s">
        <v>1003</v>
      </c>
      <c r="T56" s="97" t="s">
        <v>1004</v>
      </c>
      <c r="U56" s="104" t="s">
        <v>1005</v>
      </c>
      <c r="V56" s="97" t="s">
        <v>1006</v>
      </c>
      <c r="W56" s="97" t="s">
        <v>455</v>
      </c>
      <c r="X56" s="7"/>
    </row>
    <row r="57" spans="1:24" ht="18" x14ac:dyDescent="0.25">
      <c r="B57" s="97" t="s">
        <v>570</v>
      </c>
      <c r="C57" s="97">
        <v>160</v>
      </c>
      <c r="D57" s="97" t="s">
        <v>995</v>
      </c>
      <c r="E57" s="121" t="s">
        <v>1085</v>
      </c>
      <c r="F57" s="97" t="s">
        <v>996</v>
      </c>
      <c r="G57" s="97"/>
      <c r="H57" s="97"/>
      <c r="I57" s="115" t="s">
        <v>755</v>
      </c>
      <c r="J57" s="97" t="s">
        <v>983</v>
      </c>
      <c r="K57" s="97"/>
      <c r="L57" s="102">
        <v>42424</v>
      </c>
      <c r="M57" s="97"/>
      <c r="N57" s="97"/>
      <c r="O57" s="97"/>
      <c r="P57" s="97"/>
      <c r="Q57" s="97"/>
      <c r="R57" s="97"/>
      <c r="S57" s="97"/>
      <c r="T57" s="97" t="s">
        <v>997</v>
      </c>
      <c r="U57" s="104" t="s">
        <v>998</v>
      </c>
      <c r="V57" s="97" t="s">
        <v>999</v>
      </c>
      <c r="W57" s="97" t="s">
        <v>456</v>
      </c>
      <c r="X57" s="7"/>
    </row>
    <row r="58" spans="1:24" ht="18" x14ac:dyDescent="0.25">
      <c r="B58" s="97" t="s">
        <v>570</v>
      </c>
      <c r="C58" s="97">
        <v>159</v>
      </c>
      <c r="D58" s="97" t="s">
        <v>988</v>
      </c>
      <c r="E58" s="121" t="s">
        <v>989</v>
      </c>
      <c r="F58" s="97" t="s">
        <v>990</v>
      </c>
      <c r="G58" s="97"/>
      <c r="H58" s="7" t="s">
        <v>1083</v>
      </c>
      <c r="I58" s="7" t="s">
        <v>187</v>
      </c>
      <c r="J58" s="97" t="s">
        <v>983</v>
      </c>
      <c r="K58" s="97"/>
      <c r="L58" s="102">
        <v>42419</v>
      </c>
      <c r="M58" s="97"/>
      <c r="N58" s="97"/>
      <c r="O58" s="97"/>
      <c r="P58" s="97"/>
      <c r="Q58" s="97"/>
      <c r="R58" s="97"/>
      <c r="S58" s="97" t="s">
        <v>991</v>
      </c>
      <c r="T58" s="97" t="s">
        <v>992</v>
      </c>
      <c r="U58" s="104" t="s">
        <v>993</v>
      </c>
      <c r="V58" s="97" t="s">
        <v>994</v>
      </c>
      <c r="W58" s="97" t="s">
        <v>456</v>
      </c>
      <c r="X58" s="7"/>
    </row>
    <row r="59" spans="1:24" ht="18" x14ac:dyDescent="0.25">
      <c r="B59" s="97" t="s">
        <v>570</v>
      </c>
      <c r="C59" s="97">
        <v>158</v>
      </c>
      <c r="D59" s="97" t="s">
        <v>981</v>
      </c>
      <c r="E59" s="121" t="s">
        <v>982</v>
      </c>
      <c r="F59" s="97" t="s">
        <v>1022</v>
      </c>
      <c r="G59" s="97"/>
      <c r="H59" s="7" t="s">
        <v>1083</v>
      </c>
      <c r="I59" s="7" t="s">
        <v>187</v>
      </c>
      <c r="J59" s="97" t="s">
        <v>983</v>
      </c>
      <c r="K59" s="97"/>
      <c r="L59" s="102">
        <v>42419</v>
      </c>
      <c r="M59" s="97"/>
      <c r="N59" s="97"/>
      <c r="O59" s="97"/>
      <c r="P59" s="97"/>
      <c r="Q59" s="97"/>
      <c r="R59" s="97"/>
      <c r="S59" s="97" t="s">
        <v>984</v>
      </c>
      <c r="T59" s="97" t="s">
        <v>985</v>
      </c>
      <c r="U59" s="104" t="s">
        <v>986</v>
      </c>
      <c r="V59" s="97" t="s">
        <v>987</v>
      </c>
      <c r="W59" s="97" t="s">
        <v>456</v>
      </c>
      <c r="X59" s="7"/>
    </row>
    <row r="60" spans="1:24" ht="18" x14ac:dyDescent="0.25">
      <c r="B60" s="97" t="s">
        <v>570</v>
      </c>
      <c r="C60" s="97">
        <v>157</v>
      </c>
      <c r="D60" s="97" t="s">
        <v>975</v>
      </c>
      <c r="E60" s="97" t="s">
        <v>976</v>
      </c>
      <c r="F60" s="97" t="s">
        <v>977</v>
      </c>
      <c r="G60" s="97"/>
      <c r="H60" s="97"/>
      <c r="I60" s="111" t="s">
        <v>115</v>
      </c>
      <c r="J60" s="97" t="s">
        <v>854</v>
      </c>
      <c r="K60" s="97"/>
      <c r="L60" s="102">
        <v>42268</v>
      </c>
      <c r="M60" s="97"/>
      <c r="N60" s="97"/>
      <c r="O60" s="97"/>
      <c r="P60" s="97"/>
      <c r="Q60" s="97"/>
      <c r="R60" s="97"/>
      <c r="S60" s="97" t="s">
        <v>915</v>
      </c>
      <c r="T60" s="97" t="s">
        <v>978</v>
      </c>
      <c r="U60" s="104" t="s">
        <v>979</v>
      </c>
      <c r="V60" s="97" t="s">
        <v>980</v>
      </c>
      <c r="W60" s="97" t="s">
        <v>456</v>
      </c>
      <c r="X60" s="7"/>
    </row>
    <row r="61" spans="1:24" ht="18" x14ac:dyDescent="0.25">
      <c r="B61" s="97" t="s">
        <v>570</v>
      </c>
      <c r="C61" s="97">
        <v>156</v>
      </c>
      <c r="D61" s="97" t="s">
        <v>970</v>
      </c>
      <c r="E61" s="97" t="s">
        <v>971</v>
      </c>
      <c r="F61" s="97" t="s">
        <v>972</v>
      </c>
      <c r="G61" s="97"/>
      <c r="H61" s="97"/>
      <c r="I61" s="111" t="s">
        <v>115</v>
      </c>
      <c r="J61" s="97" t="s">
        <v>854</v>
      </c>
      <c r="K61" s="97"/>
      <c r="L61" s="102">
        <v>42317</v>
      </c>
      <c r="M61" s="97"/>
      <c r="N61" s="97"/>
      <c r="O61" s="97"/>
      <c r="P61" s="97"/>
      <c r="Q61" s="97"/>
      <c r="R61" s="97"/>
      <c r="S61" s="97" t="s">
        <v>971</v>
      </c>
      <c r="T61" s="97">
        <v>8611096964</v>
      </c>
      <c r="U61" s="104" t="s">
        <v>973</v>
      </c>
      <c r="V61" s="97" t="s">
        <v>974</v>
      </c>
      <c r="W61" s="97" t="s">
        <v>456</v>
      </c>
      <c r="X61" s="7"/>
    </row>
    <row r="62" spans="1:24" ht="18" x14ac:dyDescent="0.25">
      <c r="B62" s="97" t="s">
        <v>570</v>
      </c>
      <c r="C62" s="97">
        <v>155</v>
      </c>
      <c r="D62" s="97" t="s">
        <v>964</v>
      </c>
      <c r="E62" s="97" t="s">
        <v>965</v>
      </c>
      <c r="F62" s="97" t="s">
        <v>966</v>
      </c>
      <c r="G62" s="97"/>
      <c r="H62" s="97"/>
      <c r="I62" s="111" t="s">
        <v>115</v>
      </c>
      <c r="J62" s="97" t="s">
        <v>854</v>
      </c>
      <c r="K62" s="97"/>
      <c r="L62" s="102">
        <v>42347</v>
      </c>
      <c r="M62" s="97"/>
      <c r="N62" s="97"/>
      <c r="O62" s="97"/>
      <c r="P62" s="97"/>
      <c r="Q62" s="97"/>
      <c r="R62" s="97"/>
      <c r="S62" s="97" t="s">
        <v>299</v>
      </c>
      <c r="T62" s="97" t="s">
        <v>967</v>
      </c>
      <c r="U62" s="104" t="s">
        <v>968</v>
      </c>
      <c r="V62" s="97" t="s">
        <v>969</v>
      </c>
      <c r="W62" s="97" t="s">
        <v>456</v>
      </c>
      <c r="X62" s="7"/>
    </row>
    <row r="63" spans="1:24" ht="18" x14ac:dyDescent="0.25">
      <c r="B63" s="97" t="s">
        <v>570</v>
      </c>
      <c r="C63" s="97">
        <v>154</v>
      </c>
      <c r="D63" s="97" t="s">
        <v>958</v>
      </c>
      <c r="E63" s="97" t="s">
        <v>959</v>
      </c>
      <c r="F63" s="97" t="s">
        <v>960</v>
      </c>
      <c r="G63" s="97"/>
      <c r="H63" s="97"/>
      <c r="I63" s="115" t="s">
        <v>755</v>
      </c>
      <c r="J63" s="97" t="s">
        <v>854</v>
      </c>
      <c r="K63" s="97"/>
      <c r="L63" s="102">
        <v>42347</v>
      </c>
      <c r="M63" s="97"/>
      <c r="N63" s="97"/>
      <c r="O63" s="97"/>
      <c r="P63" s="97"/>
      <c r="Q63" s="97"/>
      <c r="R63" s="97"/>
      <c r="S63" s="97" t="s">
        <v>961</v>
      </c>
      <c r="T63" s="97">
        <v>8611124672</v>
      </c>
      <c r="U63" s="104" t="s">
        <v>962</v>
      </c>
      <c r="V63" s="97" t="s">
        <v>963</v>
      </c>
      <c r="W63" s="97" t="s">
        <v>456</v>
      </c>
      <c r="X63" s="7"/>
    </row>
    <row r="64" spans="1:24" ht="18" x14ac:dyDescent="0.25">
      <c r="B64" s="97" t="s">
        <v>570</v>
      </c>
      <c r="C64" s="97">
        <v>153</v>
      </c>
      <c r="D64" s="97" t="s">
        <v>952</v>
      </c>
      <c r="E64" s="97" t="s">
        <v>953</v>
      </c>
      <c r="F64" s="97" t="s">
        <v>954</v>
      </c>
      <c r="G64" s="97"/>
      <c r="H64" s="97"/>
      <c r="I64" s="116" t="s">
        <v>1018</v>
      </c>
      <c r="J64" s="97" t="s">
        <v>854</v>
      </c>
      <c r="K64" s="97"/>
      <c r="L64" s="102">
        <v>42332</v>
      </c>
      <c r="M64" s="97"/>
      <c r="N64" s="97"/>
      <c r="O64" s="97"/>
      <c r="P64" s="97"/>
      <c r="Q64" s="97"/>
      <c r="R64" s="97"/>
      <c r="S64" s="97" t="s">
        <v>955</v>
      </c>
      <c r="T64" s="97" t="s">
        <v>956</v>
      </c>
      <c r="U64" s="97"/>
      <c r="V64" s="97" t="s">
        <v>957</v>
      </c>
      <c r="W64" s="97" t="s">
        <v>456</v>
      </c>
      <c r="X64" s="7"/>
    </row>
    <row r="65" spans="1:24" ht="18" x14ac:dyDescent="0.25">
      <c r="B65" s="97" t="s">
        <v>570</v>
      </c>
      <c r="C65" s="97">
        <v>152</v>
      </c>
      <c r="D65" s="97" t="s">
        <v>944</v>
      </c>
      <c r="E65" s="97" t="s">
        <v>945</v>
      </c>
      <c r="F65" s="97" t="s">
        <v>946</v>
      </c>
      <c r="G65" s="97"/>
      <c r="H65" s="97"/>
      <c r="I65" s="112" t="s">
        <v>27</v>
      </c>
      <c r="J65" s="97" t="s">
        <v>854</v>
      </c>
      <c r="K65" s="97"/>
      <c r="L65" s="102">
        <v>42290</v>
      </c>
      <c r="M65" s="97"/>
      <c r="N65" s="97"/>
      <c r="O65" s="97"/>
      <c r="P65" s="97"/>
      <c r="Q65" s="97"/>
      <c r="R65" s="97"/>
      <c r="S65" s="97" t="s">
        <v>945</v>
      </c>
      <c r="T65" s="97" t="s">
        <v>947</v>
      </c>
      <c r="U65" s="104" t="s">
        <v>949</v>
      </c>
      <c r="V65" s="97" t="s">
        <v>948</v>
      </c>
      <c r="W65" s="105"/>
      <c r="X65" s="7"/>
    </row>
    <row r="66" spans="1:24" ht="18" x14ac:dyDescent="0.25">
      <c r="B66" s="97" t="s">
        <v>570</v>
      </c>
      <c r="C66" s="97">
        <v>151</v>
      </c>
      <c r="D66" s="97" t="s">
        <v>939</v>
      </c>
      <c r="E66" s="124" t="s">
        <v>940</v>
      </c>
      <c r="F66" s="97" t="s">
        <v>523</v>
      </c>
      <c r="G66" s="97"/>
      <c r="H66" s="119" t="s">
        <v>1076</v>
      </c>
      <c r="I66" s="112" t="s">
        <v>27</v>
      </c>
      <c r="J66" s="97" t="s">
        <v>1127</v>
      </c>
      <c r="K66" s="97"/>
      <c r="L66" s="102">
        <v>42268</v>
      </c>
      <c r="M66" s="97"/>
      <c r="N66" s="97"/>
      <c r="O66" s="97"/>
      <c r="P66" s="97"/>
      <c r="Q66" s="97"/>
      <c r="R66" s="97"/>
      <c r="S66" s="97" t="s">
        <v>941</v>
      </c>
      <c r="T66" s="97" t="s">
        <v>942</v>
      </c>
      <c r="U66" s="104" t="s">
        <v>950</v>
      </c>
      <c r="V66" s="97" t="s">
        <v>943</v>
      </c>
      <c r="W66" s="97" t="s">
        <v>455</v>
      </c>
      <c r="X66" s="7"/>
    </row>
    <row r="67" spans="1:24" ht="18" x14ac:dyDescent="0.25">
      <c r="B67" s="97" t="s">
        <v>570</v>
      </c>
      <c r="C67" s="97">
        <v>150</v>
      </c>
      <c r="D67" s="97" t="s">
        <v>934</v>
      </c>
      <c r="E67" s="97" t="s">
        <v>935</v>
      </c>
      <c r="F67" s="97" t="s">
        <v>936</v>
      </c>
      <c r="G67" s="97"/>
      <c r="H67" s="97"/>
      <c r="I67" s="113" t="s">
        <v>45</v>
      </c>
      <c r="J67" s="97" t="s">
        <v>854</v>
      </c>
      <c r="K67" s="97"/>
      <c r="L67" s="102">
        <v>42247</v>
      </c>
      <c r="M67" s="97"/>
      <c r="N67" s="97"/>
      <c r="O67" s="97"/>
      <c r="P67" s="97"/>
      <c r="Q67" s="97"/>
      <c r="R67" s="97"/>
      <c r="S67" s="105"/>
      <c r="T67" s="97" t="s">
        <v>937</v>
      </c>
      <c r="U67" s="104" t="s">
        <v>951</v>
      </c>
      <c r="V67" s="97" t="s">
        <v>938</v>
      </c>
      <c r="W67" s="97" t="s">
        <v>455</v>
      </c>
      <c r="X67" s="7"/>
    </row>
    <row r="68" spans="1:24" x14ac:dyDescent="0.25">
      <c r="B68" s="97"/>
      <c r="C68" s="97">
        <v>149</v>
      </c>
      <c r="D68" s="97"/>
      <c r="E68" s="97" t="s">
        <v>1019</v>
      </c>
      <c r="F68" s="97" t="s">
        <v>1020</v>
      </c>
      <c r="G68" s="97" t="s">
        <v>28</v>
      </c>
      <c r="H68" s="97" t="s">
        <v>28</v>
      </c>
      <c r="I68" s="7"/>
      <c r="J68" s="106" t="s">
        <v>854</v>
      </c>
      <c r="K68" s="97">
        <v>2</v>
      </c>
      <c r="L68" s="105"/>
      <c r="M68" s="97"/>
      <c r="N68" s="97"/>
      <c r="O68" s="97"/>
      <c r="P68" s="97"/>
      <c r="Q68" s="97"/>
      <c r="R68" s="97"/>
      <c r="S68" s="97"/>
      <c r="T68" s="97"/>
      <c r="U68" s="97"/>
      <c r="V68" s="105"/>
      <c r="W68" s="97" t="s">
        <v>456</v>
      </c>
      <c r="X68" s="7"/>
    </row>
    <row r="69" spans="1:24" ht="27" x14ac:dyDescent="0.25">
      <c r="B69" s="97" t="s">
        <v>570</v>
      </c>
      <c r="C69" s="97">
        <v>148</v>
      </c>
      <c r="D69" s="97" t="s">
        <v>926</v>
      </c>
      <c r="E69" s="124" t="s">
        <v>1021</v>
      </c>
      <c r="F69" s="97" t="s">
        <v>927</v>
      </c>
      <c r="G69" s="7" t="s">
        <v>28</v>
      </c>
      <c r="H69" s="119" t="s">
        <v>1076</v>
      </c>
      <c r="I69" s="113" t="s">
        <v>1074</v>
      </c>
      <c r="J69" s="97" t="s">
        <v>864</v>
      </c>
      <c r="K69" s="7"/>
      <c r="L69" s="102">
        <v>42412</v>
      </c>
      <c r="M69" s="7"/>
      <c r="N69" s="7"/>
      <c r="O69" s="7"/>
      <c r="P69" s="7"/>
      <c r="Q69" s="7"/>
      <c r="R69" s="7"/>
      <c r="S69" s="97" t="s">
        <v>928</v>
      </c>
      <c r="T69" s="97" t="s">
        <v>929</v>
      </c>
      <c r="U69" s="27" t="s">
        <v>930</v>
      </c>
      <c r="V69" s="97" t="s">
        <v>931</v>
      </c>
      <c r="W69" s="97" t="s">
        <v>456</v>
      </c>
      <c r="X69" s="7"/>
    </row>
    <row r="70" spans="1:24" ht="27" x14ac:dyDescent="0.25">
      <c r="B70" s="97" t="s">
        <v>570</v>
      </c>
      <c r="C70" s="97">
        <v>147</v>
      </c>
      <c r="D70" s="97" t="s">
        <v>919</v>
      </c>
      <c r="E70" s="121" t="s">
        <v>920</v>
      </c>
      <c r="F70" s="97" t="s">
        <v>921</v>
      </c>
      <c r="G70" s="7"/>
      <c r="H70" s="7"/>
      <c r="I70" s="113" t="s">
        <v>1073</v>
      </c>
      <c r="J70" s="97" t="s">
        <v>864</v>
      </c>
      <c r="K70" s="7"/>
      <c r="L70" s="102">
        <v>42376</v>
      </c>
      <c r="M70" s="7"/>
      <c r="N70" s="7"/>
      <c r="O70" s="7"/>
      <c r="P70" s="7"/>
      <c r="Q70" s="7"/>
      <c r="R70" s="7"/>
      <c r="S70" s="97" t="s">
        <v>922</v>
      </c>
      <c r="T70" s="97" t="s">
        <v>923</v>
      </c>
      <c r="U70" s="27" t="s">
        <v>924</v>
      </c>
      <c r="V70" s="97" t="s">
        <v>925</v>
      </c>
      <c r="W70" s="97" t="s">
        <v>459</v>
      </c>
      <c r="X70" s="7"/>
    </row>
    <row r="71" spans="1:24" ht="27" x14ac:dyDescent="0.25">
      <c r="B71" s="97" t="s">
        <v>570</v>
      </c>
      <c r="C71" s="97">
        <v>146</v>
      </c>
      <c r="D71" s="97" t="s">
        <v>906</v>
      </c>
      <c r="E71" s="121" t="s">
        <v>908</v>
      </c>
      <c r="F71" s="97" t="s">
        <v>907</v>
      </c>
      <c r="G71" s="7"/>
      <c r="H71" s="7" t="s">
        <v>1083</v>
      </c>
      <c r="I71" s="116" t="s">
        <v>1018</v>
      </c>
      <c r="J71" s="97" t="s">
        <v>864</v>
      </c>
      <c r="K71" s="7"/>
      <c r="L71" s="102">
        <v>42410</v>
      </c>
      <c r="M71" s="7"/>
      <c r="N71" s="7"/>
      <c r="O71" s="7"/>
      <c r="P71" s="7"/>
      <c r="Q71" s="7"/>
      <c r="R71" s="7"/>
      <c r="S71" s="7"/>
      <c r="T71" s="97" t="s">
        <v>909</v>
      </c>
      <c r="U71" s="7"/>
      <c r="V71" s="97" t="s">
        <v>910</v>
      </c>
      <c r="W71" s="97" t="s">
        <v>459</v>
      </c>
      <c r="X71" s="7"/>
    </row>
    <row r="72" spans="1:24" ht="27" x14ac:dyDescent="0.25">
      <c r="B72" s="97" t="s">
        <v>570</v>
      </c>
      <c r="C72" s="97">
        <v>145</v>
      </c>
      <c r="D72" s="97"/>
      <c r="E72" s="97" t="s">
        <v>902</v>
      </c>
      <c r="F72" s="97" t="s">
        <v>903</v>
      </c>
      <c r="G72" s="7" t="s">
        <v>28</v>
      </c>
      <c r="H72" s="123" t="s">
        <v>1084</v>
      </c>
      <c r="I72" s="113" t="s">
        <v>45</v>
      </c>
      <c r="J72" s="97" t="s">
        <v>864</v>
      </c>
      <c r="K72" s="7"/>
      <c r="L72" s="102">
        <v>42410</v>
      </c>
      <c r="M72" s="7"/>
      <c r="N72" s="7"/>
      <c r="O72" s="7"/>
      <c r="P72" s="7"/>
      <c r="Q72" s="7"/>
      <c r="R72" s="7"/>
      <c r="S72" s="7"/>
      <c r="T72" s="97" t="s">
        <v>904</v>
      </c>
      <c r="U72" s="7"/>
      <c r="V72" s="97" t="s">
        <v>905</v>
      </c>
      <c r="W72" s="97" t="s">
        <v>459</v>
      </c>
      <c r="X72" s="7"/>
    </row>
    <row r="73" spans="1:24" ht="27" x14ac:dyDescent="0.25">
      <c r="B73" s="97" t="s">
        <v>570</v>
      </c>
      <c r="C73" s="97">
        <v>144</v>
      </c>
      <c r="D73" s="97" t="s">
        <v>897</v>
      </c>
      <c r="E73" s="121" t="s">
        <v>898</v>
      </c>
      <c r="F73" s="97" t="s">
        <v>1023</v>
      </c>
      <c r="G73" s="7"/>
      <c r="H73" s="7" t="s">
        <v>1083</v>
      </c>
      <c r="I73" s="113" t="s">
        <v>45</v>
      </c>
      <c r="J73" s="97" t="s">
        <v>864</v>
      </c>
      <c r="K73" s="7"/>
      <c r="L73" s="102">
        <v>42404</v>
      </c>
      <c r="M73" s="7"/>
      <c r="N73" s="7"/>
      <c r="O73" s="7"/>
      <c r="P73" s="7"/>
      <c r="Q73" s="7"/>
      <c r="R73" s="7"/>
      <c r="S73" s="7"/>
      <c r="T73" s="97" t="s">
        <v>899</v>
      </c>
      <c r="U73" s="27" t="s">
        <v>900</v>
      </c>
      <c r="V73" s="97" t="s">
        <v>901</v>
      </c>
      <c r="W73" s="97" t="s">
        <v>456</v>
      </c>
      <c r="X73" s="7"/>
    </row>
    <row r="74" spans="1:24" ht="30" x14ac:dyDescent="0.25">
      <c r="B74" s="97" t="s">
        <v>570</v>
      </c>
      <c r="C74" s="97">
        <v>143</v>
      </c>
      <c r="D74" s="97" t="s">
        <v>889</v>
      </c>
      <c r="E74" s="124" t="s">
        <v>890</v>
      </c>
      <c r="F74" s="97" t="s">
        <v>892</v>
      </c>
      <c r="G74" s="7" t="s">
        <v>28</v>
      </c>
      <c r="H74" s="97" t="s">
        <v>1078</v>
      </c>
      <c r="I74" s="112" t="s">
        <v>27</v>
      </c>
      <c r="J74" s="97" t="s">
        <v>864</v>
      </c>
      <c r="K74" s="7"/>
      <c r="L74" s="102">
        <v>42405</v>
      </c>
      <c r="M74" s="7"/>
      <c r="N74" s="7"/>
      <c r="O74" s="7"/>
      <c r="P74" s="7"/>
      <c r="Q74" s="7"/>
      <c r="R74" s="7"/>
      <c r="S74" s="97" t="s">
        <v>893</v>
      </c>
      <c r="T74" s="97">
        <v>8119750514</v>
      </c>
      <c r="U74" s="27" t="s">
        <v>894</v>
      </c>
      <c r="V74" s="97" t="s">
        <v>895</v>
      </c>
      <c r="W74" s="97" t="s">
        <v>456</v>
      </c>
      <c r="X74" s="7"/>
    </row>
    <row r="75" spans="1:24" ht="30" x14ac:dyDescent="0.25">
      <c r="B75" s="97" t="s">
        <v>570</v>
      </c>
      <c r="C75" s="97">
        <v>142</v>
      </c>
      <c r="D75" s="97"/>
      <c r="E75" s="97" t="s">
        <v>884</v>
      </c>
      <c r="F75" s="97" t="s">
        <v>891</v>
      </c>
      <c r="G75" s="7"/>
      <c r="H75" s="123" t="s">
        <v>1084</v>
      </c>
      <c r="I75" s="120" t="s">
        <v>1075</v>
      </c>
      <c r="J75" s="97" t="s">
        <v>1079</v>
      </c>
      <c r="K75" s="7"/>
      <c r="L75" s="102">
        <v>42404</v>
      </c>
      <c r="M75" s="7"/>
      <c r="N75" s="7"/>
      <c r="O75" s="7"/>
      <c r="P75" s="7"/>
      <c r="Q75" s="7"/>
      <c r="R75" s="7"/>
      <c r="S75" s="97" t="s">
        <v>885</v>
      </c>
      <c r="T75" s="97" t="s">
        <v>886</v>
      </c>
      <c r="U75" s="27" t="s">
        <v>887</v>
      </c>
      <c r="V75" s="97" t="s">
        <v>888</v>
      </c>
      <c r="W75" s="7"/>
      <c r="X75" s="7"/>
    </row>
    <row r="76" spans="1:24" ht="27" x14ac:dyDescent="0.25">
      <c r="B76" s="97" t="s">
        <v>570</v>
      </c>
      <c r="C76" s="97">
        <v>141</v>
      </c>
      <c r="D76" s="97" t="s">
        <v>878</v>
      </c>
      <c r="E76" s="124" t="s">
        <v>879</v>
      </c>
      <c r="F76" s="97" t="s">
        <v>880</v>
      </c>
      <c r="G76" s="97" t="s">
        <v>28</v>
      </c>
      <c r="H76" s="97" t="s">
        <v>1077</v>
      </c>
      <c r="I76" s="112" t="s">
        <v>27</v>
      </c>
      <c r="J76" s="97" t="s">
        <v>864</v>
      </c>
      <c r="K76" s="7"/>
      <c r="L76" s="102">
        <v>42333</v>
      </c>
      <c r="M76" s="7"/>
      <c r="N76" s="7"/>
      <c r="O76" s="7"/>
      <c r="P76" s="7"/>
      <c r="Q76" s="66" t="s">
        <v>36</v>
      </c>
      <c r="R76" s="97" t="s">
        <v>855</v>
      </c>
      <c r="S76" s="97" t="s">
        <v>881</v>
      </c>
      <c r="T76" s="97" t="s">
        <v>882</v>
      </c>
      <c r="U76" s="27" t="s">
        <v>883</v>
      </c>
      <c r="V76" s="97" t="s">
        <v>896</v>
      </c>
      <c r="W76" s="97" t="s">
        <v>455</v>
      </c>
      <c r="X76" s="100"/>
    </row>
    <row r="77" spans="1:24" ht="30" x14ac:dyDescent="0.25">
      <c r="B77" s="97" t="s">
        <v>570</v>
      </c>
      <c r="C77" s="97">
        <v>140</v>
      </c>
      <c r="D77" s="97" t="s">
        <v>871</v>
      </c>
      <c r="E77" s="121" t="s">
        <v>872</v>
      </c>
      <c r="F77" s="97" t="s">
        <v>873</v>
      </c>
      <c r="G77" s="97" t="s">
        <v>28</v>
      </c>
      <c r="H77" s="122" t="s">
        <v>1082</v>
      </c>
      <c r="I77" s="116" t="s">
        <v>1018</v>
      </c>
      <c r="J77" s="97" t="s">
        <v>864</v>
      </c>
      <c r="K77" s="7"/>
      <c r="L77" s="103">
        <v>42396</v>
      </c>
      <c r="M77" s="7"/>
      <c r="N77" s="7"/>
      <c r="O77" s="7"/>
      <c r="P77" s="7"/>
      <c r="Q77" s="66" t="s">
        <v>36</v>
      </c>
      <c r="R77" s="97" t="s">
        <v>855</v>
      </c>
      <c r="S77" s="97" t="s">
        <v>874</v>
      </c>
      <c r="T77" s="97" t="s">
        <v>875</v>
      </c>
      <c r="U77" s="27" t="s">
        <v>876</v>
      </c>
      <c r="V77" s="97" t="s">
        <v>877</v>
      </c>
      <c r="W77" s="97" t="s">
        <v>456</v>
      </c>
      <c r="X77" s="100"/>
    </row>
    <row r="78" spans="1:24" s="5" customFormat="1" ht="30" customHeight="1" x14ac:dyDescent="0.25">
      <c r="A78" s="6"/>
      <c r="B78" s="97" t="s">
        <v>570</v>
      </c>
      <c r="C78" s="97">
        <v>139</v>
      </c>
      <c r="D78" s="97"/>
      <c r="E78" s="124" t="s">
        <v>932</v>
      </c>
      <c r="F78" s="97" t="s">
        <v>933</v>
      </c>
      <c r="G78" s="7"/>
      <c r="H78" s="97" t="s">
        <v>1078</v>
      </c>
      <c r="I78" s="113" t="s">
        <v>45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66" t="s">
        <v>456</v>
      </c>
      <c r="X78" s="34"/>
    </row>
    <row r="79" spans="1:24" s="5" customFormat="1" ht="27" x14ac:dyDescent="0.25">
      <c r="A79" s="6"/>
      <c r="B79" s="97" t="s">
        <v>570</v>
      </c>
      <c r="C79" s="97">
        <v>138</v>
      </c>
      <c r="D79" s="97" t="s">
        <v>912</v>
      </c>
      <c r="E79" s="97" t="s">
        <v>913</v>
      </c>
      <c r="F79" s="97" t="s">
        <v>914</v>
      </c>
      <c r="G79" s="97" t="s">
        <v>28</v>
      </c>
      <c r="H79" s="97" t="s">
        <v>28</v>
      </c>
      <c r="I79" s="114" t="s">
        <v>187</v>
      </c>
      <c r="J79" s="97" t="s">
        <v>864</v>
      </c>
      <c r="K79" s="97"/>
      <c r="L79" s="102">
        <v>42045</v>
      </c>
      <c r="M79" s="97"/>
      <c r="N79" s="97"/>
      <c r="O79" s="97"/>
      <c r="P79" s="97"/>
      <c r="Q79" s="97" t="s">
        <v>26</v>
      </c>
      <c r="R79" s="97" t="s">
        <v>855</v>
      </c>
      <c r="S79" s="97" t="s">
        <v>915</v>
      </c>
      <c r="T79" s="97" t="s">
        <v>916</v>
      </c>
      <c r="U79" s="27" t="s">
        <v>917</v>
      </c>
      <c r="V79" s="97" t="s">
        <v>918</v>
      </c>
      <c r="W79" s="66"/>
      <c r="X79" s="34"/>
    </row>
    <row r="80" spans="1:24" s="5" customFormat="1" ht="30" customHeight="1" x14ac:dyDescent="0.25">
      <c r="A80" s="6"/>
      <c r="B80" s="97" t="s">
        <v>571</v>
      </c>
      <c r="C80" s="97">
        <v>137</v>
      </c>
      <c r="D80" s="97" t="s">
        <v>862</v>
      </c>
      <c r="E80" s="97" t="s">
        <v>860</v>
      </c>
      <c r="F80" s="97" t="s">
        <v>863</v>
      </c>
      <c r="G80" s="97" t="s">
        <v>28</v>
      </c>
      <c r="H80" s="8" t="s">
        <v>1081</v>
      </c>
      <c r="I80" s="107" t="s">
        <v>45</v>
      </c>
      <c r="J80" s="97" t="s">
        <v>864</v>
      </c>
      <c r="K80" s="97">
        <v>2</v>
      </c>
      <c r="L80" s="97"/>
      <c r="M80" s="97"/>
      <c r="N80" s="97"/>
      <c r="O80" s="97"/>
      <c r="P80" s="97"/>
      <c r="Q80" s="97" t="s">
        <v>26</v>
      </c>
      <c r="R80" s="97" t="s">
        <v>855</v>
      </c>
      <c r="S80" s="97"/>
      <c r="T80" s="97" t="s">
        <v>869</v>
      </c>
      <c r="U80" s="97" t="s">
        <v>865</v>
      </c>
      <c r="V80" s="97" t="s">
        <v>868</v>
      </c>
      <c r="W80" s="66"/>
      <c r="X80" s="34"/>
    </row>
    <row r="81" spans="1:24" s="5" customFormat="1" ht="30" customHeight="1" x14ac:dyDescent="0.25">
      <c r="A81" s="6"/>
      <c r="B81" s="8" t="s">
        <v>571</v>
      </c>
      <c r="C81" s="8">
        <v>136</v>
      </c>
      <c r="D81" s="8"/>
      <c r="E81" s="9" t="s">
        <v>911</v>
      </c>
      <c r="F81" s="8" t="s">
        <v>856</v>
      </c>
      <c r="G81" s="8" t="s">
        <v>28</v>
      </c>
      <c r="H81" s="8" t="s">
        <v>1080</v>
      </c>
      <c r="I81" s="8" t="s">
        <v>187</v>
      </c>
      <c r="J81" s="8" t="s">
        <v>854</v>
      </c>
      <c r="K81" s="8">
        <v>2</v>
      </c>
      <c r="L81" s="3">
        <v>42303</v>
      </c>
      <c r="M81" s="15"/>
      <c r="N81" s="15"/>
      <c r="O81" s="8"/>
      <c r="P81" s="8"/>
      <c r="Q81" s="66" t="s">
        <v>36</v>
      </c>
      <c r="R81" s="9" t="s">
        <v>855</v>
      </c>
      <c r="S81" s="9" t="s">
        <v>853</v>
      </c>
      <c r="T81" s="66" t="s">
        <v>857</v>
      </c>
      <c r="U81" s="27" t="s">
        <v>858</v>
      </c>
      <c r="V81" s="66" t="s">
        <v>867</v>
      </c>
      <c r="W81" s="66"/>
      <c r="X81" s="34"/>
    </row>
    <row r="82" spans="1:24" s="5" customFormat="1" ht="30" customHeight="1" x14ac:dyDescent="0.25">
      <c r="B82" s="8"/>
      <c r="C82" s="8">
        <v>135</v>
      </c>
      <c r="D82" s="8"/>
      <c r="E82" s="9"/>
      <c r="F82" s="8"/>
      <c r="G82" s="8"/>
      <c r="H82" s="8"/>
      <c r="I82" s="8"/>
      <c r="J82" s="8"/>
      <c r="K82" s="8"/>
      <c r="L82" s="3"/>
      <c r="M82" s="15"/>
      <c r="N82" s="15"/>
      <c r="O82" s="8"/>
      <c r="P82" s="8"/>
      <c r="Q82" s="66"/>
      <c r="R82" s="9"/>
      <c r="S82" s="9"/>
      <c r="T82" s="66"/>
      <c r="U82" s="27"/>
      <c r="V82" s="66"/>
      <c r="W82" s="66"/>
      <c r="X82" s="34"/>
    </row>
    <row r="83" spans="1:24" s="5" customFormat="1" ht="30" customHeight="1" x14ac:dyDescent="0.25">
      <c r="B83" s="8"/>
      <c r="C83" s="8">
        <v>134</v>
      </c>
      <c r="D83" s="8"/>
      <c r="E83" s="9"/>
      <c r="F83" s="8"/>
      <c r="G83" s="8"/>
      <c r="H83" s="8"/>
      <c r="I83" s="8"/>
      <c r="J83" s="8"/>
      <c r="K83" s="8"/>
      <c r="L83" s="3"/>
      <c r="M83" s="15"/>
      <c r="N83" s="15"/>
      <c r="O83" s="8"/>
      <c r="P83" s="8"/>
      <c r="Q83" s="66"/>
      <c r="R83" s="9"/>
      <c r="S83" s="9"/>
      <c r="T83" s="66"/>
      <c r="U83" s="27"/>
      <c r="V83" s="66"/>
      <c r="W83" s="66"/>
      <c r="X83" s="34"/>
    </row>
    <row r="84" spans="1:24" s="5" customFormat="1" ht="30" customHeight="1" x14ac:dyDescent="0.25">
      <c r="B84" s="8"/>
      <c r="C84" s="8">
        <v>133</v>
      </c>
      <c r="D84" s="8"/>
      <c r="E84" s="9"/>
      <c r="F84" s="8"/>
      <c r="G84" s="8"/>
      <c r="H84" s="8"/>
      <c r="I84" s="8"/>
      <c r="J84" s="8"/>
      <c r="K84" s="8"/>
      <c r="L84" s="3"/>
      <c r="M84" s="15"/>
      <c r="N84" s="15"/>
      <c r="O84" s="8"/>
      <c r="P84" s="8"/>
      <c r="Q84" s="66"/>
      <c r="R84" s="9"/>
      <c r="S84" s="9"/>
      <c r="T84" s="66"/>
      <c r="U84" s="27"/>
      <c r="V84" s="66"/>
      <c r="W84" s="66"/>
      <c r="X84" s="34"/>
    </row>
    <row r="85" spans="1:24" s="5" customFormat="1" ht="30" customHeight="1" x14ac:dyDescent="0.25">
      <c r="B85" s="8"/>
      <c r="C85" s="8">
        <v>132</v>
      </c>
      <c r="D85" s="8"/>
      <c r="E85" s="9"/>
      <c r="F85" s="8"/>
      <c r="G85" s="8"/>
      <c r="H85" s="8"/>
      <c r="I85" s="8"/>
      <c r="J85" s="8"/>
      <c r="K85" s="8"/>
      <c r="L85" s="3"/>
      <c r="M85" s="15"/>
      <c r="N85" s="15"/>
      <c r="O85" s="8"/>
      <c r="P85" s="8"/>
      <c r="Q85" s="66"/>
      <c r="R85" s="9"/>
      <c r="S85" s="9"/>
      <c r="T85" s="66"/>
      <c r="U85" s="27"/>
      <c r="V85" s="66"/>
      <c r="W85" s="66"/>
      <c r="X85" s="34"/>
    </row>
    <row r="86" spans="1:24" x14ac:dyDescent="0.25">
      <c r="A86" s="5"/>
      <c r="B86" s="8"/>
      <c r="C86" s="8">
        <v>131</v>
      </c>
      <c r="D86" s="8"/>
      <c r="E86" s="9"/>
      <c r="F86" s="8"/>
      <c r="G86" s="8"/>
      <c r="H86" s="8"/>
      <c r="I86" s="8"/>
      <c r="J86" s="8"/>
      <c r="K86" s="8"/>
      <c r="L86" s="3"/>
      <c r="M86" s="15"/>
      <c r="N86" s="15"/>
      <c r="O86" s="8"/>
      <c r="P86" s="8"/>
      <c r="Q86" s="66"/>
      <c r="R86" s="9"/>
      <c r="S86" s="9"/>
      <c r="T86" s="66"/>
      <c r="U86" s="27"/>
      <c r="V86" s="66"/>
      <c r="W86" s="66"/>
      <c r="X86" s="18"/>
    </row>
    <row r="87" spans="1:24" x14ac:dyDescent="0.25">
      <c r="A87" s="5"/>
      <c r="B87" s="8"/>
      <c r="C87" s="8">
        <v>130</v>
      </c>
      <c r="D87" s="8"/>
      <c r="E87" s="9"/>
      <c r="F87" s="8"/>
      <c r="G87" s="8"/>
      <c r="H87" s="8"/>
      <c r="I87" s="8"/>
      <c r="J87" s="8"/>
      <c r="K87" s="8"/>
      <c r="L87" s="3"/>
      <c r="M87" s="15"/>
      <c r="N87" s="15"/>
      <c r="O87" s="8"/>
      <c r="P87" s="8"/>
      <c r="Q87" s="66"/>
      <c r="R87" s="9"/>
      <c r="S87" s="9"/>
      <c r="T87" s="66"/>
      <c r="U87" s="27"/>
      <c r="V87" s="66"/>
      <c r="W87" s="66"/>
      <c r="X87" s="18"/>
    </row>
    <row r="88" spans="1:24" x14ac:dyDescent="0.25">
      <c r="A88" s="5"/>
      <c r="B88" s="8"/>
      <c r="C88" s="8">
        <v>129</v>
      </c>
      <c r="D88" s="8"/>
      <c r="E88" s="9"/>
      <c r="F88" s="8"/>
      <c r="G88" s="8"/>
      <c r="H88" s="8"/>
      <c r="I88" s="8"/>
      <c r="J88" s="8"/>
      <c r="K88" s="8"/>
      <c r="L88" s="3"/>
      <c r="M88" s="15"/>
      <c r="N88" s="15"/>
      <c r="O88" s="8"/>
      <c r="P88" s="8"/>
      <c r="Q88" s="66"/>
      <c r="R88" s="9"/>
      <c r="S88" s="9"/>
      <c r="T88" s="66"/>
      <c r="U88" s="27"/>
      <c r="V88" s="66"/>
      <c r="W88" s="66"/>
      <c r="X88" s="18"/>
    </row>
    <row r="89" spans="1:24" x14ac:dyDescent="0.25">
      <c r="A89" s="5"/>
      <c r="B89" s="8"/>
      <c r="C89" s="8">
        <v>128</v>
      </c>
      <c r="D89" s="8"/>
      <c r="E89" s="9"/>
      <c r="F89" s="8"/>
      <c r="G89" s="8"/>
      <c r="H89" s="8"/>
      <c r="I89" s="8"/>
      <c r="J89" s="8"/>
      <c r="K89" s="8"/>
      <c r="L89" s="3"/>
      <c r="M89" s="15"/>
      <c r="N89" s="15"/>
      <c r="O89" s="8"/>
      <c r="P89" s="8"/>
      <c r="Q89" s="66"/>
      <c r="R89" s="9"/>
      <c r="S89" s="9"/>
      <c r="T89" s="66"/>
      <c r="U89" s="27"/>
      <c r="V89" s="66"/>
      <c r="W89" s="66"/>
      <c r="X89" s="18"/>
    </row>
    <row r="90" spans="1:24" x14ac:dyDescent="0.25">
      <c r="B90" s="8"/>
      <c r="C90" s="8">
        <v>127</v>
      </c>
      <c r="D90" s="8"/>
      <c r="E90" s="9"/>
      <c r="F90" s="8"/>
      <c r="G90" s="8"/>
      <c r="H90" s="8"/>
      <c r="I90" s="8"/>
      <c r="J90" s="8"/>
      <c r="K90" s="10"/>
      <c r="L90" s="3"/>
      <c r="M90" s="15"/>
      <c r="N90" s="15"/>
      <c r="O90" s="8"/>
      <c r="P90" s="8"/>
      <c r="Q90" s="66"/>
      <c r="R90" s="9"/>
      <c r="S90" s="9"/>
      <c r="T90" s="66"/>
      <c r="U90" s="27"/>
      <c r="V90" s="66"/>
      <c r="W90" s="66"/>
      <c r="X90" s="18"/>
    </row>
    <row r="91" spans="1:24" ht="19.5" x14ac:dyDescent="0.25">
      <c r="B91" s="8" t="s">
        <v>570</v>
      </c>
      <c r="C91" s="8">
        <v>126</v>
      </c>
      <c r="D91" s="8"/>
      <c r="E91" s="101" t="s">
        <v>409</v>
      </c>
      <c r="F91" s="9" t="s">
        <v>852</v>
      </c>
      <c r="G91" s="8" t="s">
        <v>28</v>
      </c>
      <c r="H91" s="8" t="s">
        <v>28</v>
      </c>
      <c r="I91" s="8" t="s">
        <v>851</v>
      </c>
      <c r="J91" s="8" t="s">
        <v>854</v>
      </c>
      <c r="K91" s="8"/>
      <c r="L91" s="3"/>
      <c r="M91" s="15"/>
      <c r="N91" s="15"/>
      <c r="O91" s="8"/>
      <c r="P91" s="8"/>
      <c r="Q91" s="66" t="s">
        <v>36</v>
      </c>
      <c r="R91" s="9"/>
      <c r="S91" s="9"/>
      <c r="T91" s="66"/>
      <c r="U91" s="27"/>
      <c r="V91" s="66"/>
      <c r="W91" s="66" t="s">
        <v>455</v>
      </c>
      <c r="X91" s="18"/>
    </row>
    <row r="92" spans="1:24" ht="19.5" x14ac:dyDescent="0.25">
      <c r="B92" s="8" t="s">
        <v>570</v>
      </c>
      <c r="C92" s="8">
        <v>125</v>
      </c>
      <c r="D92" s="8"/>
      <c r="E92" s="101" t="s">
        <v>850</v>
      </c>
      <c r="F92" s="8" t="s">
        <v>849</v>
      </c>
      <c r="G92" s="8" t="s">
        <v>28</v>
      </c>
      <c r="H92" s="8" t="s">
        <v>28</v>
      </c>
      <c r="I92" s="8" t="s">
        <v>851</v>
      </c>
      <c r="J92" s="8"/>
      <c r="K92" s="8"/>
      <c r="L92" s="3"/>
      <c r="M92" s="15"/>
      <c r="N92" s="15"/>
      <c r="O92" s="8"/>
      <c r="P92" s="8"/>
      <c r="Q92" s="66" t="s">
        <v>36</v>
      </c>
      <c r="R92" s="9"/>
      <c r="S92" s="9"/>
      <c r="T92" s="66"/>
      <c r="U92" s="27"/>
      <c r="V92" s="66"/>
      <c r="W92" s="66" t="s">
        <v>455</v>
      </c>
      <c r="X92" s="18"/>
    </row>
    <row r="93" spans="1:24" ht="18" x14ac:dyDescent="0.25">
      <c r="B93" s="8" t="s">
        <v>570</v>
      </c>
      <c r="C93" s="8">
        <v>124</v>
      </c>
      <c r="D93" s="8" t="s">
        <v>870</v>
      </c>
      <c r="E93" s="101" t="s">
        <v>847</v>
      </c>
      <c r="F93" s="9" t="s">
        <v>848</v>
      </c>
      <c r="G93" s="8" t="s">
        <v>1</v>
      </c>
      <c r="H93" s="8" t="s">
        <v>28</v>
      </c>
      <c r="I93" s="108" t="s">
        <v>45</v>
      </c>
      <c r="J93" s="8"/>
      <c r="K93" s="8"/>
      <c r="L93" s="3"/>
      <c r="M93" s="15"/>
      <c r="N93" s="15"/>
      <c r="O93" s="8"/>
      <c r="P93" s="8"/>
      <c r="Q93" s="66" t="s">
        <v>36</v>
      </c>
      <c r="R93" s="9"/>
      <c r="S93" s="9"/>
      <c r="T93" s="66"/>
      <c r="U93" s="27"/>
      <c r="V93" s="66"/>
      <c r="W93" s="66" t="s">
        <v>456</v>
      </c>
      <c r="X93" s="18"/>
    </row>
    <row r="94" spans="1:24" ht="19.5" x14ac:dyDescent="0.25">
      <c r="B94" s="8" t="s">
        <v>570</v>
      </c>
      <c r="C94" s="8">
        <v>123</v>
      </c>
      <c r="D94" s="8"/>
      <c r="E94" s="9" t="s">
        <v>786</v>
      </c>
      <c r="F94" s="8" t="s">
        <v>787</v>
      </c>
      <c r="G94" s="8" t="s">
        <v>1</v>
      </c>
      <c r="H94" s="8" t="s">
        <v>1</v>
      </c>
      <c r="I94" s="8" t="s">
        <v>537</v>
      </c>
      <c r="J94" s="8" t="s">
        <v>790</v>
      </c>
      <c r="K94" s="8"/>
      <c r="L94" s="3">
        <v>41716</v>
      </c>
      <c r="M94" s="15"/>
      <c r="N94" s="15"/>
      <c r="O94" s="8"/>
      <c r="P94" s="8">
        <v>2014</v>
      </c>
      <c r="Q94" s="66" t="s">
        <v>36</v>
      </c>
      <c r="R94" s="9" t="s">
        <v>40</v>
      </c>
      <c r="S94" s="9" t="s">
        <v>786</v>
      </c>
      <c r="T94" s="66">
        <v>8611095972</v>
      </c>
      <c r="U94" s="27" t="s">
        <v>834</v>
      </c>
      <c r="V94" s="66" t="s">
        <v>822</v>
      </c>
      <c r="W94" s="66"/>
      <c r="X94" s="18"/>
    </row>
    <row r="95" spans="1:24" x14ac:dyDescent="0.25">
      <c r="B95" s="8" t="s">
        <v>570</v>
      </c>
      <c r="C95" s="8">
        <v>122</v>
      </c>
      <c r="D95" s="8"/>
      <c r="E95" s="101" t="s">
        <v>784</v>
      </c>
      <c r="F95" s="8" t="s">
        <v>785</v>
      </c>
      <c r="G95" s="8" t="s">
        <v>28</v>
      </c>
      <c r="H95" s="8" t="s">
        <v>28</v>
      </c>
      <c r="I95" s="8" t="s">
        <v>537</v>
      </c>
      <c r="J95" s="8" t="s">
        <v>790</v>
      </c>
      <c r="K95" s="8"/>
      <c r="L95" s="3">
        <v>41702</v>
      </c>
      <c r="M95" s="15"/>
      <c r="N95" s="15"/>
      <c r="O95" s="8"/>
      <c r="P95" s="8">
        <v>2014</v>
      </c>
      <c r="Q95" s="66" t="s">
        <v>26</v>
      </c>
      <c r="R95" s="9" t="s">
        <v>40</v>
      </c>
      <c r="S95" s="9"/>
      <c r="T95" s="66" t="s">
        <v>823</v>
      </c>
      <c r="U95" s="27" t="s">
        <v>824</v>
      </c>
      <c r="V95" s="66" t="s">
        <v>825</v>
      </c>
      <c r="W95" s="66" t="s">
        <v>456</v>
      </c>
      <c r="X95" s="18"/>
    </row>
    <row r="96" spans="1:24" x14ac:dyDescent="0.25">
      <c r="B96" s="8" t="s">
        <v>570</v>
      </c>
      <c r="C96" s="8">
        <v>121</v>
      </c>
      <c r="D96" s="8"/>
      <c r="E96" s="9" t="s">
        <v>781</v>
      </c>
      <c r="F96" s="8" t="s">
        <v>816</v>
      </c>
      <c r="G96" s="8" t="s">
        <v>1</v>
      </c>
      <c r="H96" s="8" t="s">
        <v>1</v>
      </c>
      <c r="I96" s="8" t="s">
        <v>45</v>
      </c>
      <c r="J96" s="8" t="s">
        <v>790</v>
      </c>
      <c r="K96" s="8">
        <v>1</v>
      </c>
      <c r="L96" s="3">
        <v>41671</v>
      </c>
      <c r="M96" s="15"/>
      <c r="N96" s="15"/>
      <c r="O96" s="8" t="s">
        <v>831</v>
      </c>
      <c r="P96" s="8">
        <v>2014</v>
      </c>
      <c r="Q96" s="66" t="s">
        <v>36</v>
      </c>
      <c r="R96" s="9" t="s">
        <v>40</v>
      </c>
      <c r="S96" s="9" t="s">
        <v>817</v>
      </c>
      <c r="T96" s="66" t="s">
        <v>818</v>
      </c>
      <c r="U96" s="27" t="s">
        <v>819</v>
      </c>
      <c r="V96" s="66" t="s">
        <v>820</v>
      </c>
      <c r="W96" s="66" t="s">
        <v>456</v>
      </c>
      <c r="X96" s="18"/>
    </row>
    <row r="97" spans="2:24" x14ac:dyDescent="0.25">
      <c r="B97" s="8" t="s">
        <v>570</v>
      </c>
      <c r="C97" s="8">
        <v>120</v>
      </c>
      <c r="D97" s="8"/>
      <c r="E97" s="9" t="s">
        <v>780</v>
      </c>
      <c r="F97" s="8" t="s">
        <v>821</v>
      </c>
      <c r="G97" s="8" t="s">
        <v>28</v>
      </c>
      <c r="H97" s="8" t="s">
        <v>28</v>
      </c>
      <c r="I97" s="8" t="s">
        <v>187</v>
      </c>
      <c r="J97" s="8" t="s">
        <v>790</v>
      </c>
      <c r="K97" s="8">
        <v>6</v>
      </c>
      <c r="L97" s="3">
        <v>41671</v>
      </c>
      <c r="M97" s="15"/>
      <c r="N97" s="15"/>
      <c r="O97" s="8" t="s">
        <v>830</v>
      </c>
      <c r="P97" s="8">
        <v>2014</v>
      </c>
      <c r="Q97" s="66" t="s">
        <v>26</v>
      </c>
      <c r="R97" s="9" t="s">
        <v>40</v>
      </c>
      <c r="S97" s="9"/>
      <c r="T97" s="66">
        <v>6130522</v>
      </c>
      <c r="U97" s="9"/>
      <c r="V97" s="66"/>
      <c r="W97" s="66" t="s">
        <v>456</v>
      </c>
      <c r="X97" s="18"/>
    </row>
    <row r="98" spans="2:24" ht="19.5" x14ac:dyDescent="0.25">
      <c r="B98" s="8" t="s">
        <v>570</v>
      </c>
      <c r="C98" s="8">
        <v>119</v>
      </c>
      <c r="D98" s="8"/>
      <c r="E98" s="22" t="s">
        <v>778</v>
      </c>
      <c r="F98" s="19" t="s">
        <v>779</v>
      </c>
      <c r="G98" s="8" t="s">
        <v>1</v>
      </c>
      <c r="H98" s="19" t="s">
        <v>28</v>
      </c>
      <c r="I98" s="8" t="s">
        <v>537</v>
      </c>
      <c r="J98" s="8" t="s">
        <v>790</v>
      </c>
      <c r="K98" s="8">
        <v>1</v>
      </c>
      <c r="L98" s="3"/>
      <c r="M98" s="15"/>
      <c r="N98" s="15"/>
      <c r="O98" s="8" t="s">
        <v>831</v>
      </c>
      <c r="P98" s="8">
        <v>2014</v>
      </c>
      <c r="Q98" s="66" t="s">
        <v>36</v>
      </c>
      <c r="R98" s="9" t="s">
        <v>40</v>
      </c>
      <c r="S98" s="9" t="s">
        <v>826</v>
      </c>
      <c r="T98" s="66" t="s">
        <v>827</v>
      </c>
      <c r="U98" s="27" t="s">
        <v>828</v>
      </c>
      <c r="V98" s="66" t="s">
        <v>829</v>
      </c>
      <c r="W98" s="66" t="s">
        <v>456</v>
      </c>
      <c r="X98" s="18"/>
    </row>
    <row r="99" spans="2:24" x14ac:dyDescent="0.25">
      <c r="B99" s="8" t="s">
        <v>571</v>
      </c>
      <c r="C99" s="8">
        <v>118</v>
      </c>
      <c r="D99" s="8"/>
      <c r="E99" s="101" t="s">
        <v>775</v>
      </c>
      <c r="F99" s="8" t="s">
        <v>776</v>
      </c>
      <c r="G99" s="8" t="s">
        <v>1</v>
      </c>
      <c r="H99" s="8" t="s">
        <v>28</v>
      </c>
      <c r="I99" s="8" t="s">
        <v>65</v>
      </c>
      <c r="J99" s="8" t="s">
        <v>790</v>
      </c>
      <c r="K99" s="8">
        <v>1</v>
      </c>
      <c r="L99" s="3">
        <v>41667</v>
      </c>
      <c r="M99" s="15"/>
      <c r="N99" s="15"/>
      <c r="O99" s="8" t="s">
        <v>831</v>
      </c>
      <c r="P99" s="8">
        <v>2014</v>
      </c>
      <c r="Q99" s="66" t="s">
        <v>26</v>
      </c>
      <c r="R99" s="9" t="s">
        <v>40</v>
      </c>
      <c r="S99" s="9" t="s">
        <v>809</v>
      </c>
      <c r="T99" s="66" t="s">
        <v>806</v>
      </c>
      <c r="U99" s="27" t="s">
        <v>807</v>
      </c>
      <c r="V99" s="66" t="s">
        <v>808</v>
      </c>
      <c r="W99" s="66" t="s">
        <v>456</v>
      </c>
      <c r="X99" s="18"/>
    </row>
    <row r="100" spans="2:24" ht="19.5" x14ac:dyDescent="0.25">
      <c r="B100" s="8" t="s">
        <v>570</v>
      </c>
      <c r="C100" s="8">
        <v>117</v>
      </c>
      <c r="D100" s="8"/>
      <c r="E100" s="74" t="s">
        <v>774</v>
      </c>
      <c r="F100" s="8" t="s">
        <v>773</v>
      </c>
      <c r="G100" s="8" t="s">
        <v>28</v>
      </c>
      <c r="H100" s="8" t="s">
        <v>1</v>
      </c>
      <c r="I100" s="8" t="s">
        <v>65</v>
      </c>
      <c r="J100" s="8" t="s">
        <v>790</v>
      </c>
      <c r="K100" s="8">
        <v>3</v>
      </c>
      <c r="L100" s="3">
        <v>41676</v>
      </c>
      <c r="M100" s="15"/>
      <c r="N100" s="15"/>
      <c r="O100" s="8" t="s">
        <v>830</v>
      </c>
      <c r="P100" s="8">
        <v>2014</v>
      </c>
      <c r="Q100" s="66" t="s">
        <v>36</v>
      </c>
      <c r="R100" s="9" t="s">
        <v>40</v>
      </c>
      <c r="S100" s="9" t="s">
        <v>484</v>
      </c>
      <c r="T100" s="66" t="s">
        <v>810</v>
      </c>
      <c r="U100" s="27" t="s">
        <v>811</v>
      </c>
      <c r="V100" s="66" t="s">
        <v>812</v>
      </c>
      <c r="W100" s="66" t="s">
        <v>456</v>
      </c>
      <c r="X100" s="18"/>
    </row>
    <row r="101" spans="2:24" ht="19.5" x14ac:dyDescent="0.25">
      <c r="B101" s="8" t="s">
        <v>571</v>
      </c>
      <c r="C101" s="8">
        <v>116</v>
      </c>
      <c r="D101" s="8"/>
      <c r="E101" s="9" t="s">
        <v>753</v>
      </c>
      <c r="F101" s="8" t="s">
        <v>754</v>
      </c>
      <c r="G101" s="8" t="s">
        <v>1</v>
      </c>
      <c r="H101" s="8" t="s">
        <v>28</v>
      </c>
      <c r="I101" s="8" t="s">
        <v>755</v>
      </c>
      <c r="J101" s="8" t="s">
        <v>791</v>
      </c>
      <c r="K101" s="8">
        <v>2</v>
      </c>
      <c r="L101" s="3">
        <v>41937</v>
      </c>
      <c r="M101" s="15"/>
      <c r="N101" s="15"/>
      <c r="O101" s="8"/>
      <c r="P101" s="8"/>
      <c r="Q101" s="66" t="s">
        <v>36</v>
      </c>
      <c r="R101" s="9" t="s">
        <v>40</v>
      </c>
      <c r="S101" s="9" t="s">
        <v>564</v>
      </c>
      <c r="T101" s="66" t="s">
        <v>756</v>
      </c>
      <c r="U101" s="9" t="s">
        <v>757</v>
      </c>
      <c r="V101" s="66" t="s">
        <v>758</v>
      </c>
      <c r="W101" s="66" t="s">
        <v>456</v>
      </c>
      <c r="X101" s="18"/>
    </row>
    <row r="102" spans="2:24" ht="28.5" x14ac:dyDescent="0.25">
      <c r="B102" s="8" t="s">
        <v>570</v>
      </c>
      <c r="C102" s="8">
        <v>115</v>
      </c>
      <c r="D102" s="8"/>
      <c r="E102" s="74" t="s">
        <v>747</v>
      </c>
      <c r="F102" s="8" t="s">
        <v>748</v>
      </c>
      <c r="G102" s="8" t="s">
        <v>28</v>
      </c>
      <c r="H102" s="8" t="s">
        <v>28</v>
      </c>
      <c r="I102" s="8" t="s">
        <v>45</v>
      </c>
      <c r="J102" s="8" t="s">
        <v>791</v>
      </c>
      <c r="K102" s="8">
        <v>5</v>
      </c>
      <c r="L102" s="3">
        <v>41548</v>
      </c>
      <c r="M102" s="15"/>
      <c r="N102" s="15"/>
      <c r="O102" s="8" t="s">
        <v>830</v>
      </c>
      <c r="P102" s="8">
        <v>2013</v>
      </c>
      <c r="Q102" s="66" t="s">
        <v>26</v>
      </c>
      <c r="R102" s="9" t="s">
        <v>40</v>
      </c>
      <c r="S102" s="9" t="s">
        <v>749</v>
      </c>
      <c r="T102" s="66" t="s">
        <v>750</v>
      </c>
      <c r="U102" s="27" t="s">
        <v>751</v>
      </c>
      <c r="V102" s="66" t="s">
        <v>752</v>
      </c>
      <c r="W102" s="66" t="s">
        <v>455</v>
      </c>
      <c r="X102" s="18"/>
    </row>
    <row r="103" spans="2:24" ht="19.5" x14ac:dyDescent="0.25">
      <c r="B103" s="8" t="s">
        <v>571</v>
      </c>
      <c r="C103" s="8">
        <v>114</v>
      </c>
      <c r="D103" s="8"/>
      <c r="E103" s="101" t="s">
        <v>741</v>
      </c>
      <c r="F103" s="9" t="s">
        <v>740</v>
      </c>
      <c r="G103" s="8" t="s">
        <v>1</v>
      </c>
      <c r="H103" s="8" t="s">
        <v>28</v>
      </c>
      <c r="I103" s="8" t="s">
        <v>45</v>
      </c>
      <c r="J103" s="8" t="s">
        <v>790</v>
      </c>
      <c r="K103" s="8"/>
      <c r="L103" s="3">
        <v>41661</v>
      </c>
      <c r="M103" s="15"/>
      <c r="N103" s="15"/>
      <c r="O103" s="8"/>
      <c r="P103" s="8"/>
      <c r="Q103" s="66" t="s">
        <v>26</v>
      </c>
      <c r="R103" s="9" t="s">
        <v>342</v>
      </c>
      <c r="S103" s="9" t="s">
        <v>742</v>
      </c>
      <c r="T103" s="66" t="s">
        <v>743</v>
      </c>
      <c r="U103" s="9" t="s">
        <v>744</v>
      </c>
      <c r="V103" s="66" t="s">
        <v>745</v>
      </c>
      <c r="W103" s="66"/>
      <c r="X103" s="18"/>
    </row>
    <row r="104" spans="2:24" ht="28.5" x14ac:dyDescent="0.25">
      <c r="B104" s="8" t="s">
        <v>570</v>
      </c>
      <c r="C104" s="8">
        <v>113</v>
      </c>
      <c r="D104" s="8"/>
      <c r="E104" s="9" t="s">
        <v>735</v>
      </c>
      <c r="F104" s="8" t="s">
        <v>736</v>
      </c>
      <c r="G104" s="8" t="s">
        <v>28</v>
      </c>
      <c r="H104" s="8" t="s">
        <v>788</v>
      </c>
      <c r="I104" s="8"/>
      <c r="J104" s="8" t="s">
        <v>790</v>
      </c>
      <c r="K104" s="8">
        <v>3</v>
      </c>
      <c r="L104" s="3">
        <v>41661</v>
      </c>
      <c r="M104" s="15"/>
      <c r="N104" s="15"/>
      <c r="O104" s="8"/>
      <c r="P104" s="8"/>
      <c r="Q104" s="66" t="s">
        <v>36</v>
      </c>
      <c r="R104" s="9" t="s">
        <v>342</v>
      </c>
      <c r="S104" s="9" t="s">
        <v>735</v>
      </c>
      <c r="T104" s="66" t="s">
        <v>737</v>
      </c>
      <c r="U104" s="9" t="s">
        <v>738</v>
      </c>
      <c r="V104" s="66" t="s">
        <v>739</v>
      </c>
      <c r="W104" s="66" t="s">
        <v>456</v>
      </c>
      <c r="X104" s="18"/>
    </row>
    <row r="105" spans="2:24" ht="18" x14ac:dyDescent="0.25">
      <c r="B105" s="8" t="s">
        <v>570</v>
      </c>
      <c r="C105" s="8">
        <v>112</v>
      </c>
      <c r="D105" s="8"/>
      <c r="E105" s="74" t="s">
        <v>734</v>
      </c>
      <c r="F105" s="8" t="s">
        <v>733</v>
      </c>
      <c r="G105" s="8" t="s">
        <v>28</v>
      </c>
      <c r="H105" s="8" t="s">
        <v>28</v>
      </c>
      <c r="I105" s="8" t="s">
        <v>27</v>
      </c>
      <c r="J105" s="8" t="s">
        <v>790</v>
      </c>
      <c r="K105" s="8">
        <v>3</v>
      </c>
      <c r="L105" s="3">
        <v>41653</v>
      </c>
      <c r="M105" s="15"/>
      <c r="N105" s="15"/>
      <c r="O105" s="8" t="s">
        <v>830</v>
      </c>
      <c r="P105" s="8">
        <v>2014</v>
      </c>
      <c r="Q105" s="66" t="s">
        <v>36</v>
      </c>
      <c r="R105" s="9" t="s">
        <v>342</v>
      </c>
      <c r="S105" s="9" t="s">
        <v>734</v>
      </c>
      <c r="T105" s="66"/>
      <c r="U105" s="9"/>
      <c r="V105" s="66"/>
      <c r="W105" s="66" t="s">
        <v>460</v>
      </c>
      <c r="X105" s="18"/>
    </row>
    <row r="106" spans="2:24" ht="18" x14ac:dyDescent="0.25">
      <c r="B106" s="8" t="s">
        <v>570</v>
      </c>
      <c r="C106" s="8">
        <v>111</v>
      </c>
      <c r="D106" s="8"/>
      <c r="E106" s="21" t="s">
        <v>724</v>
      </c>
      <c r="F106" s="20" t="s">
        <v>725</v>
      </c>
      <c r="G106" s="8" t="s">
        <v>28</v>
      </c>
      <c r="H106" s="8" t="s">
        <v>28</v>
      </c>
      <c r="I106" s="8" t="s">
        <v>722</v>
      </c>
      <c r="J106" s="8" t="s">
        <v>790</v>
      </c>
      <c r="K106" s="8">
        <v>3</v>
      </c>
      <c r="L106" s="3">
        <v>41654</v>
      </c>
      <c r="M106" s="15"/>
      <c r="N106" s="15"/>
      <c r="O106" s="8" t="s">
        <v>831</v>
      </c>
      <c r="P106" s="8">
        <v>2014</v>
      </c>
      <c r="Q106" s="66" t="s">
        <v>36</v>
      </c>
      <c r="R106" s="9" t="s">
        <v>342</v>
      </c>
      <c r="S106" s="9" t="s">
        <v>726</v>
      </c>
      <c r="T106" s="66"/>
      <c r="U106" s="9"/>
      <c r="V106" s="66"/>
      <c r="W106" s="66" t="s">
        <v>456</v>
      </c>
      <c r="X106" s="18"/>
    </row>
    <row r="107" spans="2:24" ht="19.5" x14ac:dyDescent="0.25">
      <c r="B107" s="8" t="s">
        <v>570</v>
      </c>
      <c r="C107" s="8">
        <v>110</v>
      </c>
      <c r="D107" s="8"/>
      <c r="E107" s="9" t="s">
        <v>718</v>
      </c>
      <c r="F107" s="8" t="s">
        <v>719</v>
      </c>
      <c r="G107" s="8" t="s">
        <v>1</v>
      </c>
      <c r="H107" s="8" t="s">
        <v>28</v>
      </c>
      <c r="I107" s="8" t="s">
        <v>723</v>
      </c>
      <c r="J107" s="8" t="s">
        <v>790</v>
      </c>
      <c r="K107" s="8"/>
      <c r="L107" s="3">
        <v>41606</v>
      </c>
      <c r="M107" s="15"/>
      <c r="N107" s="15"/>
      <c r="O107" s="15"/>
      <c r="P107" s="8">
        <v>2013</v>
      </c>
      <c r="Q107" s="66" t="s">
        <v>36</v>
      </c>
      <c r="R107" s="9" t="s">
        <v>40</v>
      </c>
      <c r="S107" s="9" t="s">
        <v>727</v>
      </c>
      <c r="T107" s="66" t="s">
        <v>720</v>
      </c>
      <c r="U107" s="9" t="s">
        <v>721</v>
      </c>
      <c r="V107" s="66" t="s">
        <v>728</v>
      </c>
      <c r="W107" s="66" t="s">
        <v>455</v>
      </c>
      <c r="X107" s="18"/>
    </row>
    <row r="108" spans="2:24" ht="19.5" x14ac:dyDescent="0.25">
      <c r="B108" s="8" t="s">
        <v>571</v>
      </c>
      <c r="C108" s="8">
        <v>109</v>
      </c>
      <c r="D108" s="8"/>
      <c r="E108" s="101" t="s">
        <v>714</v>
      </c>
      <c r="F108" s="8" t="s">
        <v>715</v>
      </c>
      <c r="G108" s="8" t="s">
        <v>1</v>
      </c>
      <c r="H108" s="8" t="s">
        <v>788</v>
      </c>
      <c r="I108" s="8"/>
      <c r="J108" s="8" t="s">
        <v>790</v>
      </c>
      <c r="K108" s="8"/>
      <c r="L108" s="3">
        <v>41654</v>
      </c>
      <c r="M108" s="15"/>
      <c r="N108" s="15"/>
      <c r="O108" s="15"/>
      <c r="P108" s="8"/>
      <c r="Q108" s="66" t="s">
        <v>36</v>
      </c>
      <c r="R108" s="9"/>
      <c r="S108" s="9"/>
      <c r="T108" s="66" t="s">
        <v>716</v>
      </c>
      <c r="U108" s="9" t="s">
        <v>717</v>
      </c>
      <c r="V108" s="66" t="s">
        <v>731</v>
      </c>
      <c r="W108" s="66" t="s">
        <v>456</v>
      </c>
      <c r="X108" s="18"/>
    </row>
    <row r="109" spans="2:24" ht="19.5" x14ac:dyDescent="0.25">
      <c r="B109" s="8" t="s">
        <v>571</v>
      </c>
      <c r="C109" s="8">
        <v>108</v>
      </c>
      <c r="D109" s="8"/>
      <c r="E109" s="21" t="s">
        <v>777</v>
      </c>
      <c r="F109" s="20" t="s">
        <v>711</v>
      </c>
      <c r="G109" s="8" t="s">
        <v>1</v>
      </c>
      <c r="H109" s="8" t="s">
        <v>28</v>
      </c>
      <c r="I109" s="8" t="s">
        <v>27</v>
      </c>
      <c r="J109" s="8" t="s">
        <v>790</v>
      </c>
      <c r="K109" s="8">
        <v>1</v>
      </c>
      <c r="L109" s="3">
        <v>41656</v>
      </c>
      <c r="M109" s="15"/>
      <c r="N109" s="15"/>
      <c r="O109" s="8" t="s">
        <v>831</v>
      </c>
      <c r="P109" s="8">
        <v>2014</v>
      </c>
      <c r="Q109" s="66" t="s">
        <v>26</v>
      </c>
      <c r="R109" s="9" t="s">
        <v>342</v>
      </c>
      <c r="S109" s="9" t="s">
        <v>729</v>
      </c>
      <c r="T109" s="66" t="s">
        <v>813</v>
      </c>
      <c r="U109" s="9" t="s">
        <v>713</v>
      </c>
      <c r="V109" s="66" t="s">
        <v>730</v>
      </c>
      <c r="W109" s="66"/>
      <c r="X109" s="18"/>
    </row>
    <row r="110" spans="2:24" ht="19.5" x14ac:dyDescent="0.25">
      <c r="B110" s="8" t="s">
        <v>570</v>
      </c>
      <c r="C110" s="8">
        <v>107</v>
      </c>
      <c r="D110" s="8"/>
      <c r="E110" s="101" t="s">
        <v>707</v>
      </c>
      <c r="F110" s="20" t="s">
        <v>708</v>
      </c>
      <c r="G110" s="8" t="s">
        <v>28</v>
      </c>
      <c r="H110" s="8" t="s">
        <v>28</v>
      </c>
      <c r="I110" s="8" t="s">
        <v>722</v>
      </c>
      <c r="J110" s="8" t="s">
        <v>790</v>
      </c>
      <c r="K110" s="8">
        <v>2</v>
      </c>
      <c r="L110" s="3"/>
      <c r="M110" s="15"/>
      <c r="N110" s="15"/>
      <c r="O110" s="8" t="s">
        <v>831</v>
      </c>
      <c r="P110" s="8">
        <v>2014</v>
      </c>
      <c r="Q110" s="66" t="s">
        <v>26</v>
      </c>
      <c r="R110" s="9" t="s">
        <v>40</v>
      </c>
      <c r="S110" s="9" t="s">
        <v>484</v>
      </c>
      <c r="T110" s="66" t="s">
        <v>814</v>
      </c>
      <c r="U110" s="9" t="s">
        <v>710</v>
      </c>
      <c r="V110" s="66" t="s">
        <v>815</v>
      </c>
      <c r="W110" s="63"/>
      <c r="X110" s="18"/>
    </row>
    <row r="111" spans="2:24" ht="19.5" x14ac:dyDescent="0.25">
      <c r="B111" s="8" t="s">
        <v>570</v>
      </c>
      <c r="C111" s="8">
        <v>106</v>
      </c>
      <c r="D111" s="8"/>
      <c r="E111" s="21" t="s">
        <v>703</v>
      </c>
      <c r="F111" s="20" t="s">
        <v>704</v>
      </c>
      <c r="G111" s="8" t="s">
        <v>1</v>
      </c>
      <c r="H111" s="8" t="s">
        <v>28</v>
      </c>
      <c r="I111" s="8" t="s">
        <v>45</v>
      </c>
      <c r="J111" s="8" t="s">
        <v>790</v>
      </c>
      <c r="K111" s="8">
        <v>4</v>
      </c>
      <c r="L111" s="3">
        <v>41621</v>
      </c>
      <c r="M111" s="15"/>
      <c r="N111" s="15"/>
      <c r="O111" s="8" t="s">
        <v>831</v>
      </c>
      <c r="P111" s="8">
        <v>2014</v>
      </c>
      <c r="Q111" s="66" t="s">
        <v>26</v>
      </c>
      <c r="R111" s="9" t="s">
        <v>342</v>
      </c>
      <c r="S111" s="9" t="s">
        <v>729</v>
      </c>
      <c r="T111" s="66" t="s">
        <v>705</v>
      </c>
      <c r="U111" s="9" t="s">
        <v>706</v>
      </c>
      <c r="V111" s="66" t="s">
        <v>732</v>
      </c>
      <c r="W111" s="66" t="s">
        <v>688</v>
      </c>
      <c r="X111" s="18"/>
    </row>
    <row r="112" spans="2:24" x14ac:dyDescent="0.25">
      <c r="B112" s="8" t="s">
        <v>570</v>
      </c>
      <c r="C112" s="8">
        <v>105</v>
      </c>
      <c r="D112" s="8"/>
      <c r="E112" s="9" t="s">
        <v>683</v>
      </c>
      <c r="F112" s="8" t="s">
        <v>682</v>
      </c>
      <c r="G112" s="8" t="s">
        <v>1</v>
      </c>
      <c r="H112" s="8" t="s">
        <v>788</v>
      </c>
      <c r="I112" s="8" t="s">
        <v>187</v>
      </c>
      <c r="J112" s="8" t="s">
        <v>792</v>
      </c>
      <c r="K112" s="8">
        <v>4</v>
      </c>
      <c r="L112" s="3"/>
      <c r="M112" s="15"/>
      <c r="N112" s="15"/>
      <c r="O112" s="15"/>
      <c r="P112" s="8"/>
      <c r="Q112" s="8" t="s">
        <v>36</v>
      </c>
      <c r="R112" s="9" t="s">
        <v>40</v>
      </c>
      <c r="S112" s="9" t="s">
        <v>683</v>
      </c>
      <c r="T112" s="15"/>
      <c r="U112" s="9"/>
      <c r="V112" s="66"/>
      <c r="W112" s="66" t="s">
        <v>456</v>
      </c>
      <c r="X112" s="18"/>
    </row>
    <row r="113" spans="2:24" x14ac:dyDescent="0.25">
      <c r="B113" s="8" t="s">
        <v>570</v>
      </c>
      <c r="C113" s="8">
        <v>104</v>
      </c>
      <c r="D113" s="8"/>
      <c r="E113" s="9" t="s">
        <v>680</v>
      </c>
      <c r="F113" s="8" t="s">
        <v>681</v>
      </c>
      <c r="G113" s="8" t="s">
        <v>28</v>
      </c>
      <c r="H113" s="8" t="s">
        <v>28</v>
      </c>
      <c r="I113" s="8" t="s">
        <v>83</v>
      </c>
      <c r="J113" s="8" t="s">
        <v>791</v>
      </c>
      <c r="K113" s="8">
        <v>2</v>
      </c>
      <c r="L113" s="3"/>
      <c r="M113" s="18"/>
      <c r="N113" s="18"/>
      <c r="O113" s="18"/>
      <c r="P113" s="8"/>
      <c r="Q113" s="8" t="s">
        <v>26</v>
      </c>
      <c r="R113" s="9" t="s">
        <v>40</v>
      </c>
      <c r="S113" s="9" t="s">
        <v>772</v>
      </c>
      <c r="T113" s="18"/>
      <c r="U113" s="9"/>
      <c r="V113" s="63"/>
      <c r="W113" s="66" t="s">
        <v>456</v>
      </c>
      <c r="X113" s="18"/>
    </row>
    <row r="114" spans="2:24" ht="19.5" x14ac:dyDescent="0.25">
      <c r="B114" s="8" t="s">
        <v>571</v>
      </c>
      <c r="C114" s="8">
        <v>103</v>
      </c>
      <c r="D114" s="8"/>
      <c r="E114" s="9" t="s">
        <v>678</v>
      </c>
      <c r="F114" s="8" t="s">
        <v>679</v>
      </c>
      <c r="G114" s="8" t="s">
        <v>1</v>
      </c>
      <c r="H114" s="8" t="s">
        <v>28</v>
      </c>
      <c r="I114" s="8" t="s">
        <v>37</v>
      </c>
      <c r="J114" s="8" t="s">
        <v>791</v>
      </c>
      <c r="K114" s="8">
        <v>5</v>
      </c>
      <c r="L114" s="3"/>
      <c r="M114" s="15"/>
      <c r="N114" s="15"/>
      <c r="O114" s="15"/>
      <c r="P114" s="8"/>
      <c r="Q114" s="8" t="s">
        <v>684</v>
      </c>
      <c r="R114" s="9" t="s">
        <v>40</v>
      </c>
      <c r="S114" s="9" t="s">
        <v>771</v>
      </c>
      <c r="T114" s="66">
        <v>8616133594</v>
      </c>
      <c r="U114" s="9" t="s">
        <v>686</v>
      </c>
      <c r="V114" s="66" t="s">
        <v>687</v>
      </c>
      <c r="W114" s="66" t="s">
        <v>455</v>
      </c>
      <c r="X114" s="18"/>
    </row>
    <row r="115" spans="2:24" x14ac:dyDescent="0.25">
      <c r="B115" s="8" t="s">
        <v>571</v>
      </c>
      <c r="C115" s="8">
        <v>102</v>
      </c>
      <c r="D115" s="10"/>
      <c r="E115" s="28" t="s">
        <v>676</v>
      </c>
      <c r="F115" s="8" t="s">
        <v>677</v>
      </c>
      <c r="G115" s="8" t="s">
        <v>1</v>
      </c>
      <c r="H115" s="8" t="s">
        <v>788</v>
      </c>
      <c r="I115" s="8" t="s">
        <v>27</v>
      </c>
      <c r="J115" s="8" t="s">
        <v>791</v>
      </c>
      <c r="K115" s="8">
        <v>2</v>
      </c>
      <c r="L115" s="3"/>
      <c r="M115" s="15"/>
      <c r="N115" s="15"/>
      <c r="O115" s="15"/>
      <c r="P115" s="8"/>
      <c r="Q115" s="8" t="s">
        <v>36</v>
      </c>
      <c r="R115" s="9" t="s">
        <v>40</v>
      </c>
      <c r="S115" s="9" t="s">
        <v>770</v>
      </c>
      <c r="T115" s="66">
        <v>8611043623</v>
      </c>
      <c r="U115" s="9" t="s">
        <v>701</v>
      </c>
      <c r="V115" s="66" t="s">
        <v>702</v>
      </c>
      <c r="W115" s="66" t="s">
        <v>456</v>
      </c>
      <c r="X115" s="18"/>
    </row>
    <row r="116" spans="2:24" ht="19.5" x14ac:dyDescent="0.25">
      <c r="B116" s="8" t="s">
        <v>571</v>
      </c>
      <c r="C116" s="8">
        <v>101</v>
      </c>
      <c r="D116" s="8"/>
      <c r="E116" s="9" t="s">
        <v>674</v>
      </c>
      <c r="F116" s="8" t="s">
        <v>675</v>
      </c>
      <c r="G116" s="8" t="s">
        <v>1</v>
      </c>
      <c r="H116" s="8" t="s">
        <v>28</v>
      </c>
      <c r="I116" s="8" t="s">
        <v>755</v>
      </c>
      <c r="J116" s="8" t="s">
        <v>791</v>
      </c>
      <c r="K116" s="8">
        <v>1</v>
      </c>
      <c r="L116" s="3"/>
      <c r="M116" s="15"/>
      <c r="N116" s="15"/>
      <c r="O116" s="15"/>
      <c r="P116" s="8"/>
      <c r="Q116" s="8" t="s">
        <v>36</v>
      </c>
      <c r="R116" s="9" t="s">
        <v>40</v>
      </c>
      <c r="S116" s="9" t="s">
        <v>769</v>
      </c>
      <c r="T116" s="66">
        <v>8616124211</v>
      </c>
      <c r="U116" s="9" t="s">
        <v>699</v>
      </c>
      <c r="V116" s="66" t="s">
        <v>700</v>
      </c>
      <c r="W116" s="66" t="s">
        <v>455</v>
      </c>
      <c r="X116" s="18"/>
    </row>
    <row r="117" spans="2:24" x14ac:dyDescent="0.25">
      <c r="B117" s="8" t="s">
        <v>571</v>
      </c>
      <c r="C117" s="8">
        <v>100</v>
      </c>
      <c r="D117" s="8"/>
      <c r="E117" s="9" t="s">
        <v>672</v>
      </c>
      <c r="F117" s="8" t="s">
        <v>673</v>
      </c>
      <c r="G117" s="8" t="s">
        <v>1</v>
      </c>
      <c r="H117" s="8" t="s">
        <v>788</v>
      </c>
      <c r="I117" s="8" t="s">
        <v>54</v>
      </c>
      <c r="J117" s="8" t="s">
        <v>792</v>
      </c>
      <c r="K117" s="8">
        <v>2</v>
      </c>
      <c r="L117" s="3">
        <v>41528</v>
      </c>
      <c r="M117" s="15"/>
      <c r="N117" s="15"/>
      <c r="O117" s="15"/>
      <c r="P117" s="8"/>
      <c r="Q117" s="8" t="s">
        <v>36</v>
      </c>
      <c r="R117" s="9" t="s">
        <v>20</v>
      </c>
      <c r="S117" s="9" t="s">
        <v>768</v>
      </c>
      <c r="T117" s="66">
        <v>8616143326</v>
      </c>
      <c r="U117" s="9" t="s">
        <v>697</v>
      </c>
      <c r="V117" s="66" t="s">
        <v>698</v>
      </c>
      <c r="W117" s="66" t="s">
        <v>456</v>
      </c>
      <c r="X117" s="98"/>
    </row>
    <row r="118" spans="2:24" ht="19.5" x14ac:dyDescent="0.25">
      <c r="B118" s="8" t="s">
        <v>570</v>
      </c>
      <c r="C118" s="8">
        <v>99</v>
      </c>
      <c r="D118" s="8"/>
      <c r="E118" s="9" t="s">
        <v>746</v>
      </c>
      <c r="F118" s="8" t="s">
        <v>671</v>
      </c>
      <c r="G118" s="8" t="s">
        <v>1</v>
      </c>
      <c r="H118" s="8" t="s">
        <v>788</v>
      </c>
      <c r="I118" s="8" t="s">
        <v>187</v>
      </c>
      <c r="J118" s="8" t="s">
        <v>791</v>
      </c>
      <c r="K118" s="8">
        <v>2</v>
      </c>
      <c r="L118" s="3"/>
      <c r="M118" s="15"/>
      <c r="N118" s="15"/>
      <c r="O118" s="15"/>
      <c r="P118" s="8"/>
      <c r="Q118" s="8" t="s">
        <v>36</v>
      </c>
      <c r="R118" s="9" t="s">
        <v>40</v>
      </c>
      <c r="S118" s="9" t="s">
        <v>392</v>
      </c>
      <c r="T118" s="66">
        <v>8616130769</v>
      </c>
      <c r="U118" s="9"/>
      <c r="V118" s="66" t="s">
        <v>696</v>
      </c>
      <c r="W118" s="66" t="s">
        <v>456</v>
      </c>
      <c r="X118" s="18"/>
    </row>
    <row r="119" spans="2:24" x14ac:dyDescent="0.25">
      <c r="B119" s="8" t="s">
        <v>571</v>
      </c>
      <c r="C119" s="8">
        <v>98</v>
      </c>
      <c r="D119" s="8"/>
      <c r="E119" s="9" t="s">
        <v>669</v>
      </c>
      <c r="F119" s="8" t="s">
        <v>670</v>
      </c>
      <c r="G119" s="8" t="s">
        <v>28</v>
      </c>
      <c r="H119" s="8" t="s">
        <v>28</v>
      </c>
      <c r="I119" s="8" t="s">
        <v>537</v>
      </c>
      <c r="J119" s="8" t="s">
        <v>791</v>
      </c>
      <c r="K119" s="8">
        <v>2</v>
      </c>
      <c r="L119" s="3">
        <v>41535</v>
      </c>
      <c r="M119" s="15"/>
      <c r="N119" s="15"/>
      <c r="O119" s="15"/>
      <c r="P119" s="8">
        <v>2013</v>
      </c>
      <c r="Q119" s="66" t="s">
        <v>36</v>
      </c>
      <c r="R119" s="9" t="s">
        <v>40</v>
      </c>
      <c r="S119" s="9" t="s">
        <v>767</v>
      </c>
      <c r="T119" s="66">
        <v>8616140900</v>
      </c>
      <c r="U119" s="9" t="s">
        <v>693</v>
      </c>
      <c r="V119" s="66" t="s">
        <v>694</v>
      </c>
      <c r="W119" s="63" t="s">
        <v>456</v>
      </c>
      <c r="X119" s="18"/>
    </row>
    <row r="120" spans="2:24" ht="18" x14ac:dyDescent="0.25">
      <c r="B120" s="8" t="s">
        <v>570</v>
      </c>
      <c r="C120" s="8">
        <v>97</v>
      </c>
      <c r="D120" s="8"/>
      <c r="E120" s="74" t="s">
        <v>668</v>
      </c>
      <c r="F120" s="8" t="s">
        <v>667</v>
      </c>
      <c r="G120" s="8" t="s">
        <v>28</v>
      </c>
      <c r="H120" s="8" t="s">
        <v>28</v>
      </c>
      <c r="I120" s="8" t="s">
        <v>27</v>
      </c>
      <c r="J120" s="8" t="s">
        <v>791</v>
      </c>
      <c r="K120" s="8">
        <v>3</v>
      </c>
      <c r="L120" s="3">
        <v>41518</v>
      </c>
      <c r="M120" s="15"/>
      <c r="N120" s="15"/>
      <c r="O120" s="8" t="s">
        <v>830</v>
      </c>
      <c r="P120" s="8"/>
      <c r="Q120" s="66" t="s">
        <v>26</v>
      </c>
      <c r="R120" s="9" t="s">
        <v>342</v>
      </c>
      <c r="S120" s="9" t="s">
        <v>766</v>
      </c>
      <c r="T120" s="66">
        <v>8616126325</v>
      </c>
      <c r="U120" s="9" t="s">
        <v>691</v>
      </c>
      <c r="V120" s="66" t="s">
        <v>692</v>
      </c>
      <c r="W120" s="9" t="s">
        <v>459</v>
      </c>
      <c r="X120" s="18"/>
    </row>
    <row r="121" spans="2:24" x14ac:dyDescent="0.25">
      <c r="B121" s="8" t="s">
        <v>571</v>
      </c>
      <c r="C121" s="8">
        <v>96</v>
      </c>
      <c r="D121" s="8"/>
      <c r="E121" s="9" t="s">
        <v>665</v>
      </c>
      <c r="F121" s="8" t="s">
        <v>666</v>
      </c>
      <c r="G121" s="8" t="s">
        <v>1</v>
      </c>
      <c r="H121" s="8" t="s">
        <v>28</v>
      </c>
      <c r="I121" s="8" t="s">
        <v>537</v>
      </c>
      <c r="J121" s="8" t="s">
        <v>791</v>
      </c>
      <c r="K121" s="8">
        <v>3</v>
      </c>
      <c r="L121" s="3"/>
      <c r="M121" s="15"/>
      <c r="N121" s="15"/>
      <c r="O121" s="15"/>
      <c r="P121" s="8">
        <v>2013</v>
      </c>
      <c r="Q121" s="72" t="s">
        <v>36</v>
      </c>
      <c r="R121" s="9" t="s">
        <v>40</v>
      </c>
      <c r="S121" s="9" t="s">
        <v>765</v>
      </c>
      <c r="T121" s="66">
        <v>8616130467</v>
      </c>
      <c r="U121" s="9" t="s">
        <v>689</v>
      </c>
      <c r="V121" s="72" t="s">
        <v>690</v>
      </c>
      <c r="W121" s="9" t="s">
        <v>457</v>
      </c>
      <c r="X121" s="18"/>
    </row>
    <row r="122" spans="2:24" ht="18" x14ac:dyDescent="0.25">
      <c r="B122" s="8" t="s">
        <v>570</v>
      </c>
      <c r="C122" s="8">
        <v>95</v>
      </c>
      <c r="D122" s="8"/>
      <c r="E122" s="101" t="s">
        <v>663</v>
      </c>
      <c r="F122" s="8" t="s">
        <v>664</v>
      </c>
      <c r="G122" s="8" t="s">
        <v>28</v>
      </c>
      <c r="H122" s="8" t="s">
        <v>28</v>
      </c>
      <c r="I122" s="8" t="s">
        <v>45</v>
      </c>
      <c r="J122" s="8" t="s">
        <v>791</v>
      </c>
      <c r="K122" s="8">
        <v>1</v>
      </c>
      <c r="L122" s="3">
        <v>41522</v>
      </c>
      <c r="M122" s="18"/>
      <c r="N122" s="18"/>
      <c r="O122" s="8" t="s">
        <v>830</v>
      </c>
      <c r="P122" s="8"/>
      <c r="Q122" s="63" t="s">
        <v>26</v>
      </c>
      <c r="R122" s="9" t="s">
        <v>342</v>
      </c>
      <c r="S122" s="9" t="s">
        <v>759</v>
      </c>
      <c r="T122" s="95">
        <v>8616129960</v>
      </c>
      <c r="U122" s="9" t="s">
        <v>760</v>
      </c>
      <c r="V122" s="63" t="s">
        <v>695</v>
      </c>
      <c r="W122" s="9" t="s">
        <v>455</v>
      </c>
      <c r="X122" s="18"/>
    </row>
    <row r="123" spans="2:24" ht="18" x14ac:dyDescent="0.25">
      <c r="B123" s="8" t="s">
        <v>571</v>
      </c>
      <c r="C123" s="8">
        <v>94</v>
      </c>
      <c r="D123" s="8"/>
      <c r="E123" s="101" t="s">
        <v>661</v>
      </c>
      <c r="F123" s="19" t="s">
        <v>662</v>
      </c>
      <c r="G123" s="8" t="s">
        <v>28</v>
      </c>
      <c r="H123" s="8" t="s">
        <v>28</v>
      </c>
      <c r="I123" s="8" t="s">
        <v>45</v>
      </c>
      <c r="J123" s="8" t="s">
        <v>791</v>
      </c>
      <c r="K123" s="8">
        <v>2</v>
      </c>
      <c r="L123" s="3">
        <v>41506</v>
      </c>
      <c r="M123" s="94"/>
      <c r="N123" s="18"/>
      <c r="O123" s="8" t="s">
        <v>830</v>
      </c>
      <c r="P123" s="8"/>
      <c r="Q123" s="8" t="s">
        <v>26</v>
      </c>
      <c r="R123" s="9" t="s">
        <v>40</v>
      </c>
      <c r="S123" s="9" t="s">
        <v>762</v>
      </c>
      <c r="T123" s="9" t="s">
        <v>763</v>
      </c>
      <c r="U123" s="9" t="s">
        <v>761</v>
      </c>
      <c r="V123" s="9" t="s">
        <v>764</v>
      </c>
      <c r="W123" s="9" t="s">
        <v>455</v>
      </c>
      <c r="X123" s="18"/>
    </row>
    <row r="124" spans="2:24" ht="18" x14ac:dyDescent="0.25">
      <c r="B124" s="8" t="s">
        <v>571</v>
      </c>
      <c r="C124" s="8">
        <v>93</v>
      </c>
      <c r="D124" s="73"/>
      <c r="E124" s="93" t="s">
        <v>638</v>
      </c>
      <c r="F124" s="73" t="s">
        <v>639</v>
      </c>
      <c r="G124" s="8" t="s">
        <v>1</v>
      </c>
      <c r="H124" s="8" t="s">
        <v>1</v>
      </c>
      <c r="I124" s="8" t="s">
        <v>65</v>
      </c>
      <c r="J124" s="8" t="s">
        <v>792</v>
      </c>
      <c r="K124" s="8">
        <v>2</v>
      </c>
      <c r="L124" s="3">
        <v>41334</v>
      </c>
      <c r="M124" s="11"/>
      <c r="N124" s="8"/>
      <c r="O124" s="8"/>
      <c r="P124" s="8"/>
      <c r="Q124" s="8" t="s">
        <v>26</v>
      </c>
      <c r="R124" s="9" t="s">
        <v>40</v>
      </c>
      <c r="S124" s="9" t="s">
        <v>640</v>
      </c>
      <c r="T124" s="9">
        <v>8626213898</v>
      </c>
      <c r="U124" s="9" t="s">
        <v>685</v>
      </c>
      <c r="V124" s="9" t="s">
        <v>641</v>
      </c>
      <c r="W124" s="9" t="s">
        <v>456</v>
      </c>
      <c r="X124" s="18"/>
    </row>
    <row r="125" spans="2:24" ht="18" x14ac:dyDescent="0.25">
      <c r="B125" s="8" t="s">
        <v>570</v>
      </c>
      <c r="C125" s="133">
        <v>92</v>
      </c>
      <c r="D125" s="8"/>
      <c r="E125" s="9" t="s">
        <v>595</v>
      </c>
      <c r="F125" s="8" t="s">
        <v>596</v>
      </c>
      <c r="G125" s="8" t="s">
        <v>28</v>
      </c>
      <c r="H125" s="8" t="s">
        <v>28</v>
      </c>
      <c r="I125" s="8" t="s">
        <v>597</v>
      </c>
      <c r="J125" s="133" t="s">
        <v>791</v>
      </c>
      <c r="K125" s="8">
        <v>3</v>
      </c>
      <c r="L125" s="3">
        <v>41306</v>
      </c>
      <c r="M125" s="11">
        <v>693000</v>
      </c>
      <c r="N125" s="19" t="s">
        <v>637</v>
      </c>
      <c r="O125" s="8" t="s">
        <v>588</v>
      </c>
      <c r="P125" s="8">
        <v>2013</v>
      </c>
      <c r="Q125" s="8" t="s">
        <v>26</v>
      </c>
      <c r="R125" s="9" t="s">
        <v>658</v>
      </c>
      <c r="S125" s="9" t="s">
        <v>599</v>
      </c>
      <c r="T125" s="9">
        <v>6146199</v>
      </c>
      <c r="U125" s="9" t="s">
        <v>626</v>
      </c>
      <c r="V125" s="9" t="s">
        <v>625</v>
      </c>
      <c r="W125" s="9" t="s">
        <v>455</v>
      </c>
      <c r="X125" s="18"/>
    </row>
    <row r="126" spans="2:24" x14ac:dyDescent="0.25">
      <c r="B126" s="8" t="s">
        <v>570</v>
      </c>
      <c r="C126" s="8">
        <v>91</v>
      </c>
      <c r="D126" s="8"/>
      <c r="E126" s="9" t="s">
        <v>589</v>
      </c>
      <c r="F126" s="8" t="s">
        <v>590</v>
      </c>
      <c r="G126" s="8" t="s">
        <v>1</v>
      </c>
      <c r="H126" s="8" t="s">
        <v>591</v>
      </c>
      <c r="I126" s="8" t="s">
        <v>592</v>
      </c>
      <c r="J126" s="8" t="s">
        <v>791</v>
      </c>
      <c r="K126" s="8">
        <v>2</v>
      </c>
      <c r="L126" s="3">
        <v>41330</v>
      </c>
      <c r="M126" s="11">
        <v>120000</v>
      </c>
      <c r="N126" s="8" t="s">
        <v>637</v>
      </c>
      <c r="O126" s="8" t="s">
        <v>588</v>
      </c>
      <c r="P126" s="8">
        <v>2013</v>
      </c>
      <c r="Q126" s="8" t="s">
        <v>26</v>
      </c>
      <c r="R126" s="9" t="s">
        <v>40</v>
      </c>
      <c r="S126" s="9" t="s">
        <v>600</v>
      </c>
      <c r="T126" s="9">
        <v>8616176740</v>
      </c>
      <c r="U126" s="9" t="s">
        <v>626</v>
      </c>
      <c r="V126" s="9" t="s">
        <v>624</v>
      </c>
      <c r="W126" s="9" t="s">
        <v>612</v>
      </c>
      <c r="X126" s="18"/>
    </row>
    <row r="127" spans="2:24" ht="27" x14ac:dyDescent="0.25">
      <c r="B127" s="8" t="s">
        <v>570</v>
      </c>
      <c r="C127" s="8">
        <v>90</v>
      </c>
      <c r="D127" s="8"/>
      <c r="E127" s="9" t="s">
        <v>585</v>
      </c>
      <c r="F127" s="8" t="s">
        <v>583</v>
      </c>
      <c r="G127" s="8" t="s">
        <v>1</v>
      </c>
      <c r="H127" s="8" t="s">
        <v>28</v>
      </c>
      <c r="I127" s="8" t="s">
        <v>83</v>
      </c>
      <c r="J127" s="8" t="s">
        <v>791</v>
      </c>
      <c r="K127" s="8">
        <v>2</v>
      </c>
      <c r="L127" s="3">
        <v>41326</v>
      </c>
      <c r="M127" s="11"/>
      <c r="N127" s="8"/>
      <c r="O127" s="8"/>
      <c r="P127" s="8">
        <v>2013</v>
      </c>
      <c r="Q127" s="8" t="s">
        <v>26</v>
      </c>
      <c r="R127" s="9" t="s">
        <v>40</v>
      </c>
      <c r="S127" s="9" t="s">
        <v>584</v>
      </c>
      <c r="T127" s="9">
        <v>8611092352</v>
      </c>
      <c r="U127" s="9" t="s">
        <v>657</v>
      </c>
      <c r="V127" s="9" t="s">
        <v>656</v>
      </c>
      <c r="W127" s="9" t="s">
        <v>455</v>
      </c>
      <c r="X127" s="18"/>
    </row>
    <row r="128" spans="2:24" x14ac:dyDescent="0.25">
      <c r="B128" s="8" t="s">
        <v>570</v>
      </c>
      <c r="C128" s="8">
        <v>89</v>
      </c>
      <c r="D128" s="8"/>
      <c r="E128" s="9" t="s">
        <v>561</v>
      </c>
      <c r="F128" s="8" t="s">
        <v>562</v>
      </c>
      <c r="G128" s="8" t="s">
        <v>28</v>
      </c>
      <c r="H128" s="8" t="s">
        <v>28</v>
      </c>
      <c r="I128" s="8" t="s">
        <v>37</v>
      </c>
      <c r="J128" s="8" t="s">
        <v>791</v>
      </c>
      <c r="K128" s="8">
        <v>3</v>
      </c>
      <c r="L128" s="3">
        <v>41306</v>
      </c>
      <c r="M128" s="11">
        <v>100000</v>
      </c>
      <c r="N128" s="8" t="s">
        <v>637</v>
      </c>
      <c r="O128" s="8" t="s">
        <v>588</v>
      </c>
      <c r="P128" s="8">
        <v>2011</v>
      </c>
      <c r="Q128" s="8" t="s">
        <v>26</v>
      </c>
      <c r="R128" s="9" t="s">
        <v>660</v>
      </c>
      <c r="S128" s="9" t="s">
        <v>634</v>
      </c>
      <c r="T128" s="9">
        <v>8616197007</v>
      </c>
      <c r="U128" s="9" t="s">
        <v>636</v>
      </c>
      <c r="V128" s="9" t="s">
        <v>635</v>
      </c>
      <c r="W128" s="9" t="s">
        <v>612</v>
      </c>
      <c r="X128" s="18"/>
    </row>
    <row r="129" spans="1:24" x14ac:dyDescent="0.25">
      <c r="B129" s="8" t="s">
        <v>571</v>
      </c>
      <c r="C129" s="8">
        <v>88</v>
      </c>
      <c r="D129" s="8"/>
      <c r="E129" s="9" t="s">
        <v>556</v>
      </c>
      <c r="F129" s="8" t="s">
        <v>645</v>
      </c>
      <c r="G129" s="8" t="s">
        <v>171</v>
      </c>
      <c r="H129" s="8" t="s">
        <v>788</v>
      </c>
      <c r="I129" s="8"/>
      <c r="J129" s="8" t="s">
        <v>792</v>
      </c>
      <c r="K129" s="8">
        <v>2</v>
      </c>
      <c r="L129" s="3">
        <v>41306</v>
      </c>
      <c r="M129" s="11"/>
      <c r="N129" s="8"/>
      <c r="O129" s="8"/>
      <c r="P129" s="8">
        <v>2013</v>
      </c>
      <c r="Q129" s="8" t="s">
        <v>36</v>
      </c>
      <c r="R129" s="9" t="s">
        <v>40</v>
      </c>
      <c r="S129" s="9" t="s">
        <v>621</v>
      </c>
      <c r="T129" s="9">
        <v>8616125151</v>
      </c>
      <c r="U129" s="9" t="s">
        <v>622</v>
      </c>
      <c r="V129" s="9" t="s">
        <v>623</v>
      </c>
      <c r="W129" s="9" t="s">
        <v>612</v>
      </c>
      <c r="X129" s="18"/>
    </row>
    <row r="130" spans="1:24" ht="18" x14ac:dyDescent="0.25">
      <c r="B130" s="8" t="s">
        <v>571</v>
      </c>
      <c r="C130" s="8">
        <v>87</v>
      </c>
      <c r="D130" s="8"/>
      <c r="E130" s="9" t="s">
        <v>558</v>
      </c>
      <c r="F130" s="8" t="s">
        <v>559</v>
      </c>
      <c r="G130" s="8" t="s">
        <v>1</v>
      </c>
      <c r="H130" s="8" t="s">
        <v>1</v>
      </c>
      <c r="I130" s="8" t="s">
        <v>83</v>
      </c>
      <c r="J130" s="8" t="s">
        <v>792</v>
      </c>
      <c r="K130" s="8">
        <v>2</v>
      </c>
      <c r="L130" s="3">
        <v>41306</v>
      </c>
      <c r="M130" s="11"/>
      <c r="N130" s="8"/>
      <c r="O130" s="8"/>
      <c r="P130" s="8">
        <v>2012</v>
      </c>
      <c r="Q130" s="8" t="s">
        <v>36</v>
      </c>
      <c r="R130" s="9" t="s">
        <v>40</v>
      </c>
      <c r="S130" s="9" t="s">
        <v>616</v>
      </c>
      <c r="T130" s="9">
        <v>8616142306</v>
      </c>
      <c r="U130" s="9" t="s">
        <v>617</v>
      </c>
      <c r="V130" s="9" t="s">
        <v>618</v>
      </c>
      <c r="W130" s="9" t="s">
        <v>612</v>
      </c>
      <c r="X130" s="18"/>
    </row>
    <row r="131" spans="1:24" ht="18" x14ac:dyDescent="0.25">
      <c r="B131" s="8" t="s">
        <v>571</v>
      </c>
      <c r="C131" s="8">
        <v>86</v>
      </c>
      <c r="D131" s="8"/>
      <c r="E131" s="9" t="s">
        <v>554</v>
      </c>
      <c r="F131" s="8" t="s">
        <v>620</v>
      </c>
      <c r="G131" s="8" t="s">
        <v>171</v>
      </c>
      <c r="H131" s="8" t="s">
        <v>788</v>
      </c>
      <c r="I131" s="8" t="s">
        <v>241</v>
      </c>
      <c r="J131" s="8" t="s">
        <v>792</v>
      </c>
      <c r="K131" s="8">
        <v>2</v>
      </c>
      <c r="L131" s="3">
        <v>41313</v>
      </c>
      <c r="M131" s="11"/>
      <c r="N131" s="8"/>
      <c r="O131" s="8"/>
      <c r="P131" s="8">
        <v>2013</v>
      </c>
      <c r="Q131" s="8" t="s">
        <v>36</v>
      </c>
      <c r="R131" s="9" t="s">
        <v>659</v>
      </c>
      <c r="S131" s="9" t="s">
        <v>613</v>
      </c>
      <c r="T131" s="9">
        <v>86111211162</v>
      </c>
      <c r="U131" s="9" t="s">
        <v>614</v>
      </c>
      <c r="V131" s="9" t="s">
        <v>615</v>
      </c>
      <c r="W131" s="9" t="s">
        <v>612</v>
      </c>
      <c r="X131" s="18"/>
    </row>
    <row r="132" spans="1:24" ht="18" x14ac:dyDescent="0.25">
      <c r="B132" s="8" t="s">
        <v>571</v>
      </c>
      <c r="C132" s="8">
        <v>85</v>
      </c>
      <c r="D132" s="8"/>
      <c r="E132" s="9" t="s">
        <v>552</v>
      </c>
      <c r="F132" s="8" t="s">
        <v>553</v>
      </c>
      <c r="G132" s="8" t="s">
        <v>1</v>
      </c>
      <c r="H132" s="8" t="s">
        <v>788</v>
      </c>
      <c r="I132" s="8" t="s">
        <v>27</v>
      </c>
      <c r="J132" s="8" t="s">
        <v>792</v>
      </c>
      <c r="K132" s="53">
        <v>4</v>
      </c>
      <c r="L132" s="3">
        <v>41311</v>
      </c>
      <c r="M132" s="11"/>
      <c r="N132" s="8"/>
      <c r="O132" s="8"/>
      <c r="P132" s="8">
        <v>2013</v>
      </c>
      <c r="Q132" s="8" t="s">
        <v>36</v>
      </c>
      <c r="R132" s="9" t="s">
        <v>408</v>
      </c>
      <c r="S132" s="9" t="s">
        <v>609</v>
      </c>
      <c r="T132" s="9">
        <v>8616147672</v>
      </c>
      <c r="U132" s="9" t="s">
        <v>610</v>
      </c>
      <c r="V132" s="9" t="s">
        <v>611</v>
      </c>
      <c r="W132" s="9" t="s">
        <v>456</v>
      </c>
      <c r="X132" s="18"/>
    </row>
    <row r="133" spans="1:24" x14ac:dyDescent="0.25">
      <c r="B133" s="8" t="s">
        <v>571</v>
      </c>
      <c r="C133" s="8">
        <v>84</v>
      </c>
      <c r="D133" s="8"/>
      <c r="E133" s="9" t="s">
        <v>627</v>
      </c>
      <c r="F133" s="8" t="s">
        <v>628</v>
      </c>
      <c r="G133" s="8" t="s">
        <v>1</v>
      </c>
      <c r="H133" s="8" t="s">
        <v>788</v>
      </c>
      <c r="I133" s="8" t="s">
        <v>115</v>
      </c>
      <c r="J133" s="8" t="s">
        <v>792</v>
      </c>
      <c r="K133" s="53">
        <v>2</v>
      </c>
      <c r="L133" s="3">
        <v>41319</v>
      </c>
      <c r="M133" s="11"/>
      <c r="N133" s="8"/>
      <c r="O133" s="8"/>
      <c r="P133" s="8">
        <v>2011</v>
      </c>
      <c r="Q133" s="8" t="s">
        <v>36</v>
      </c>
      <c r="R133" s="9" t="s">
        <v>408</v>
      </c>
      <c r="S133" s="9" t="s">
        <v>629</v>
      </c>
      <c r="T133" s="9">
        <v>8616123747</v>
      </c>
      <c r="U133" s="9" t="s">
        <v>630</v>
      </c>
      <c r="V133" s="9" t="s">
        <v>631</v>
      </c>
      <c r="W133" s="9" t="s">
        <v>456</v>
      </c>
      <c r="X133" s="18"/>
    </row>
    <row r="134" spans="1:24" ht="18" x14ac:dyDescent="0.25">
      <c r="B134" s="8" t="s">
        <v>570</v>
      </c>
      <c r="C134" s="133">
        <v>83</v>
      </c>
      <c r="D134" s="8"/>
      <c r="E134" s="101" t="s">
        <v>545</v>
      </c>
      <c r="F134" s="8" t="s">
        <v>619</v>
      </c>
      <c r="G134" s="8" t="s">
        <v>28</v>
      </c>
      <c r="H134" s="8" t="s">
        <v>28</v>
      </c>
      <c r="I134" s="8" t="s">
        <v>54</v>
      </c>
      <c r="J134" s="8" t="s">
        <v>790</v>
      </c>
      <c r="K134" s="53">
        <v>2</v>
      </c>
      <c r="L134" s="3">
        <v>41305</v>
      </c>
      <c r="M134" s="11"/>
      <c r="N134" s="8"/>
      <c r="O134" s="8" t="s">
        <v>830</v>
      </c>
      <c r="P134" s="8">
        <v>2012</v>
      </c>
      <c r="Q134" s="8" t="s">
        <v>26</v>
      </c>
      <c r="R134" s="9" t="s">
        <v>658</v>
      </c>
      <c r="S134" s="9" t="s">
        <v>606</v>
      </c>
      <c r="T134" s="22">
        <v>8616134165</v>
      </c>
      <c r="U134" s="9" t="s">
        <v>607</v>
      </c>
      <c r="V134" s="9" t="s">
        <v>608</v>
      </c>
      <c r="W134" s="9" t="s">
        <v>456</v>
      </c>
      <c r="X134" s="18"/>
    </row>
    <row r="135" spans="1:24" ht="27" x14ac:dyDescent="0.25">
      <c r="B135" s="8" t="s">
        <v>570</v>
      </c>
      <c r="C135" s="8">
        <v>82</v>
      </c>
      <c r="D135" s="8"/>
      <c r="E135" s="9" t="s">
        <v>543</v>
      </c>
      <c r="F135" s="8" t="s">
        <v>544</v>
      </c>
      <c r="G135" s="8" t="s">
        <v>28</v>
      </c>
      <c r="H135" s="8" t="s">
        <v>28</v>
      </c>
      <c r="I135" s="8" t="s">
        <v>83</v>
      </c>
      <c r="J135" s="8" t="s">
        <v>792</v>
      </c>
      <c r="K135" s="8">
        <v>2</v>
      </c>
      <c r="L135" s="3">
        <v>41305</v>
      </c>
      <c r="M135" s="11"/>
      <c r="N135" s="8" t="s">
        <v>637</v>
      </c>
      <c r="O135" s="8" t="s">
        <v>588</v>
      </c>
      <c r="P135" s="8"/>
      <c r="Q135" s="8" t="s">
        <v>26</v>
      </c>
      <c r="R135" s="9" t="s">
        <v>542</v>
      </c>
      <c r="S135" s="9" t="s">
        <v>541</v>
      </c>
      <c r="T135" s="9" t="s">
        <v>538</v>
      </c>
      <c r="U135" s="9" t="s">
        <v>539</v>
      </c>
      <c r="V135" s="9" t="s">
        <v>540</v>
      </c>
      <c r="W135" s="9" t="s">
        <v>456</v>
      </c>
      <c r="X135" s="18"/>
    </row>
    <row r="136" spans="1:24" ht="27" x14ac:dyDescent="0.25">
      <c r="A136" s="6" t="s">
        <v>319</v>
      </c>
      <c r="B136" s="8" t="s">
        <v>570</v>
      </c>
      <c r="C136" s="8">
        <v>81</v>
      </c>
      <c r="D136" s="8"/>
      <c r="E136" s="9" t="s">
        <v>531</v>
      </c>
      <c r="F136" s="8" t="s">
        <v>530</v>
      </c>
      <c r="G136" s="8" t="s">
        <v>28</v>
      </c>
      <c r="H136" s="8" t="s">
        <v>28</v>
      </c>
      <c r="I136" s="8" t="s">
        <v>83</v>
      </c>
      <c r="J136" s="8" t="s">
        <v>792</v>
      </c>
      <c r="K136" s="8">
        <v>12</v>
      </c>
      <c r="L136" s="3">
        <v>41299</v>
      </c>
      <c r="M136" s="11"/>
      <c r="N136" s="8"/>
      <c r="O136" s="8"/>
      <c r="P136" s="8">
        <v>2013</v>
      </c>
      <c r="Q136" s="8" t="s">
        <v>36</v>
      </c>
      <c r="R136" s="9" t="s">
        <v>40</v>
      </c>
      <c r="S136" s="9" t="s">
        <v>532</v>
      </c>
      <c r="T136" s="9" t="s">
        <v>533</v>
      </c>
      <c r="U136" s="9" t="s">
        <v>534</v>
      </c>
      <c r="V136" s="9" t="s">
        <v>535</v>
      </c>
      <c r="W136" s="9" t="s">
        <v>456</v>
      </c>
      <c r="X136" s="18"/>
    </row>
    <row r="137" spans="1:24" ht="18" x14ac:dyDescent="0.25">
      <c r="B137" s="8" t="s">
        <v>571</v>
      </c>
      <c r="C137" s="8">
        <v>80</v>
      </c>
      <c r="D137" s="8"/>
      <c r="E137" s="9" t="s">
        <v>551</v>
      </c>
      <c r="F137" s="8" t="s">
        <v>523</v>
      </c>
      <c r="G137" s="8" t="s">
        <v>28</v>
      </c>
      <c r="H137" s="8" t="s">
        <v>28</v>
      </c>
      <c r="I137" s="8" t="s">
        <v>187</v>
      </c>
      <c r="J137" s="8" t="s">
        <v>793</v>
      </c>
      <c r="K137" s="8">
        <v>2</v>
      </c>
      <c r="L137" s="3">
        <v>41207</v>
      </c>
      <c r="M137" s="11"/>
      <c r="N137" s="8"/>
      <c r="O137" s="8"/>
      <c r="P137" s="8"/>
      <c r="Q137" s="8" t="s">
        <v>36</v>
      </c>
      <c r="R137" s="9" t="s">
        <v>20</v>
      </c>
      <c r="S137" s="9" t="s">
        <v>524</v>
      </c>
      <c r="T137" s="9" t="s">
        <v>525</v>
      </c>
      <c r="U137" s="9" t="s">
        <v>526</v>
      </c>
      <c r="V137" s="9" t="s">
        <v>527</v>
      </c>
      <c r="W137" s="9" t="s">
        <v>456</v>
      </c>
      <c r="X137" s="18"/>
    </row>
    <row r="138" spans="1:24" ht="18" x14ac:dyDescent="0.25">
      <c r="B138" s="8" t="s">
        <v>570</v>
      </c>
      <c r="C138" s="8">
        <v>79</v>
      </c>
      <c r="D138" s="8"/>
      <c r="E138" s="9" t="s">
        <v>518</v>
      </c>
      <c r="F138" s="8" t="s">
        <v>517</v>
      </c>
      <c r="G138" s="8" t="s">
        <v>28</v>
      </c>
      <c r="H138" s="8" t="s">
        <v>28</v>
      </c>
      <c r="I138" s="8" t="s">
        <v>54</v>
      </c>
      <c r="J138" s="8" t="s">
        <v>794</v>
      </c>
      <c r="K138" s="8">
        <v>5</v>
      </c>
      <c r="L138" s="3">
        <v>41205</v>
      </c>
      <c r="M138" s="11">
        <v>1207830</v>
      </c>
      <c r="N138" s="8" t="s">
        <v>643</v>
      </c>
      <c r="O138" s="8" t="s">
        <v>588</v>
      </c>
      <c r="P138" s="8">
        <v>2008</v>
      </c>
      <c r="Q138" s="8" t="s">
        <v>71</v>
      </c>
      <c r="R138" s="9" t="s">
        <v>342</v>
      </c>
      <c r="S138" s="9" t="s">
        <v>519</v>
      </c>
      <c r="T138" s="8" t="s">
        <v>520</v>
      </c>
      <c r="U138" s="9" t="s">
        <v>521</v>
      </c>
      <c r="V138" s="9" t="s">
        <v>522</v>
      </c>
      <c r="W138" s="9" t="s">
        <v>456</v>
      </c>
      <c r="X138" s="18"/>
    </row>
    <row r="139" spans="1:24" ht="27" x14ac:dyDescent="0.25">
      <c r="B139" s="8" t="s">
        <v>571</v>
      </c>
      <c r="C139" s="8">
        <v>78</v>
      </c>
      <c r="D139" s="8"/>
      <c r="E139" s="21" t="s">
        <v>511</v>
      </c>
      <c r="F139" s="8" t="s">
        <v>512</v>
      </c>
      <c r="G139" s="8" t="s">
        <v>28</v>
      </c>
      <c r="H139" s="8" t="s">
        <v>28</v>
      </c>
      <c r="I139" s="8" t="s">
        <v>722</v>
      </c>
      <c r="J139" s="8" t="s">
        <v>795</v>
      </c>
      <c r="K139" s="8">
        <v>1</v>
      </c>
      <c r="L139" s="3">
        <v>41213</v>
      </c>
      <c r="M139" s="11"/>
      <c r="N139" s="8" t="s">
        <v>171</v>
      </c>
      <c r="O139" s="8" t="s">
        <v>831</v>
      </c>
      <c r="P139" s="8"/>
      <c r="Q139" s="8" t="s">
        <v>26</v>
      </c>
      <c r="R139" s="9" t="s">
        <v>342</v>
      </c>
      <c r="S139" s="9" t="s">
        <v>516</v>
      </c>
      <c r="T139" s="8" t="s">
        <v>513</v>
      </c>
      <c r="U139" s="9" t="s">
        <v>514</v>
      </c>
      <c r="V139" s="9" t="s">
        <v>515</v>
      </c>
      <c r="W139" s="9" t="s">
        <v>456</v>
      </c>
      <c r="X139" s="18"/>
    </row>
    <row r="140" spans="1:24" ht="27" x14ac:dyDescent="0.25">
      <c r="B140" s="8" t="s">
        <v>570</v>
      </c>
      <c r="C140" s="8">
        <v>77</v>
      </c>
      <c r="D140" s="8"/>
      <c r="E140" s="9" t="s">
        <v>505</v>
      </c>
      <c r="F140" s="8" t="s">
        <v>506</v>
      </c>
      <c r="G140" s="8" t="s">
        <v>28</v>
      </c>
      <c r="H140" s="8" t="s">
        <v>28</v>
      </c>
      <c r="I140" s="8" t="s">
        <v>115</v>
      </c>
      <c r="J140" s="8" t="s">
        <v>794</v>
      </c>
      <c r="K140" s="8">
        <v>2</v>
      </c>
      <c r="L140" s="3">
        <v>41199</v>
      </c>
      <c r="M140" s="11"/>
      <c r="N140" s="8"/>
      <c r="O140" s="8"/>
      <c r="P140" s="8"/>
      <c r="Q140" s="8" t="s">
        <v>26</v>
      </c>
      <c r="R140" s="9" t="s">
        <v>20</v>
      </c>
      <c r="S140" s="9" t="s">
        <v>507</v>
      </c>
      <c r="T140" s="9" t="s">
        <v>508</v>
      </c>
      <c r="U140" s="9" t="s">
        <v>509</v>
      </c>
      <c r="V140" s="9" t="s">
        <v>510</v>
      </c>
      <c r="W140" s="9" t="s">
        <v>456</v>
      </c>
      <c r="X140" s="18"/>
    </row>
    <row r="141" spans="1:24" ht="27" x14ac:dyDescent="0.25">
      <c r="B141" s="8" t="s">
        <v>570</v>
      </c>
      <c r="C141" s="8">
        <v>76</v>
      </c>
      <c r="D141" s="8"/>
      <c r="E141" s="9" t="s">
        <v>499</v>
      </c>
      <c r="F141" s="8" t="s">
        <v>500</v>
      </c>
      <c r="G141" s="8" t="s">
        <v>28</v>
      </c>
      <c r="H141" s="8" t="s">
        <v>28</v>
      </c>
      <c r="I141" s="8" t="s">
        <v>187</v>
      </c>
      <c r="J141" s="8" t="s">
        <v>794</v>
      </c>
      <c r="K141" s="8">
        <v>2</v>
      </c>
      <c r="L141" s="3">
        <v>41248</v>
      </c>
      <c r="M141" s="11">
        <v>245791.12</v>
      </c>
      <c r="N141" s="8" t="s">
        <v>171</v>
      </c>
      <c r="O141" s="8" t="s">
        <v>171</v>
      </c>
      <c r="P141" s="8">
        <v>2007</v>
      </c>
      <c r="Q141" s="8" t="s">
        <v>26</v>
      </c>
      <c r="R141" s="9" t="s">
        <v>342</v>
      </c>
      <c r="S141" s="9" t="s">
        <v>501</v>
      </c>
      <c r="T141" s="9" t="s">
        <v>502</v>
      </c>
      <c r="U141" s="9" t="s">
        <v>503</v>
      </c>
      <c r="V141" s="9" t="s">
        <v>504</v>
      </c>
      <c r="W141" s="9" t="s">
        <v>456</v>
      </c>
      <c r="X141" s="18"/>
    </row>
    <row r="142" spans="1:24" ht="18" x14ac:dyDescent="0.25">
      <c r="B142" s="8" t="s">
        <v>571</v>
      </c>
      <c r="C142" s="8">
        <v>75</v>
      </c>
      <c r="D142" s="8"/>
      <c r="E142" s="9" t="s">
        <v>493</v>
      </c>
      <c r="F142" s="8" t="s">
        <v>494</v>
      </c>
      <c r="G142" s="8" t="s">
        <v>1</v>
      </c>
      <c r="H142" s="8" t="s">
        <v>788</v>
      </c>
      <c r="I142" s="8" t="s">
        <v>45</v>
      </c>
      <c r="J142" s="8" t="s">
        <v>792</v>
      </c>
      <c r="K142" s="8">
        <v>1</v>
      </c>
      <c r="L142" s="3">
        <v>41281</v>
      </c>
      <c r="M142" s="11"/>
      <c r="N142" s="8" t="s">
        <v>171</v>
      </c>
      <c r="O142" s="8" t="s">
        <v>171</v>
      </c>
      <c r="P142" s="8">
        <v>2013</v>
      </c>
      <c r="Q142" s="8" t="s">
        <v>36</v>
      </c>
      <c r="R142" s="9" t="s">
        <v>40</v>
      </c>
      <c r="S142" s="9" t="s">
        <v>495</v>
      </c>
      <c r="T142" s="8" t="s">
        <v>496</v>
      </c>
      <c r="U142" s="9"/>
      <c r="V142" s="9" t="s">
        <v>497</v>
      </c>
      <c r="W142" s="9" t="s">
        <v>455</v>
      </c>
      <c r="X142" s="18"/>
    </row>
    <row r="143" spans="1:24" ht="18" x14ac:dyDescent="0.25">
      <c r="B143" s="8" t="s">
        <v>571</v>
      </c>
      <c r="C143" s="8">
        <v>74</v>
      </c>
      <c r="D143" s="8"/>
      <c r="E143" s="9" t="s">
        <v>488</v>
      </c>
      <c r="F143" s="8" t="s">
        <v>489</v>
      </c>
      <c r="G143" s="8" t="s">
        <v>1</v>
      </c>
      <c r="H143" s="8" t="s">
        <v>788</v>
      </c>
      <c r="I143" s="8" t="s">
        <v>83</v>
      </c>
      <c r="J143" s="8" t="s">
        <v>792</v>
      </c>
      <c r="K143" s="8">
        <v>1</v>
      </c>
      <c r="L143" s="3">
        <v>41281</v>
      </c>
      <c r="M143" s="11"/>
      <c r="N143" s="8"/>
      <c r="O143" s="8"/>
      <c r="P143" s="8">
        <v>2013</v>
      </c>
      <c r="Q143" s="8" t="s">
        <v>36</v>
      </c>
      <c r="R143" s="9" t="s">
        <v>40</v>
      </c>
      <c r="S143" s="9" t="s">
        <v>490</v>
      </c>
      <c r="T143" s="8" t="s">
        <v>491</v>
      </c>
      <c r="U143" s="9" t="s">
        <v>492</v>
      </c>
      <c r="V143" s="9" t="s">
        <v>498</v>
      </c>
      <c r="W143" s="9" t="s">
        <v>456</v>
      </c>
      <c r="X143" s="18"/>
    </row>
    <row r="144" spans="1:24" ht="18" x14ac:dyDescent="0.25">
      <c r="B144" s="8" t="s">
        <v>570</v>
      </c>
      <c r="C144" s="8">
        <v>73</v>
      </c>
      <c r="D144" s="8"/>
      <c r="E144" s="21" t="s">
        <v>482</v>
      </c>
      <c r="F144" s="8" t="s">
        <v>483</v>
      </c>
      <c r="G144" s="8" t="s">
        <v>1</v>
      </c>
      <c r="H144" s="8" t="s">
        <v>28</v>
      </c>
      <c r="I144" s="8" t="s">
        <v>83</v>
      </c>
      <c r="J144" s="8" t="s">
        <v>792</v>
      </c>
      <c r="K144" s="8">
        <v>2</v>
      </c>
      <c r="L144" s="3">
        <v>41281</v>
      </c>
      <c r="M144" s="11"/>
      <c r="N144" s="8"/>
      <c r="O144" s="8" t="s">
        <v>831</v>
      </c>
      <c r="P144" s="8">
        <v>2013</v>
      </c>
      <c r="Q144" s="8" t="s">
        <v>36</v>
      </c>
      <c r="R144" s="9" t="s">
        <v>40</v>
      </c>
      <c r="S144" s="9" t="s">
        <v>484</v>
      </c>
      <c r="T144" s="8" t="s">
        <v>485</v>
      </c>
      <c r="U144" s="9" t="s">
        <v>486</v>
      </c>
      <c r="V144" s="9" t="s">
        <v>487</v>
      </c>
      <c r="W144" s="9" t="s">
        <v>456</v>
      </c>
      <c r="X144" s="18"/>
    </row>
    <row r="145" spans="2:24" ht="27" x14ac:dyDescent="0.25">
      <c r="B145" s="8" t="s">
        <v>571</v>
      </c>
      <c r="C145" s="8">
        <v>72</v>
      </c>
      <c r="D145" s="8"/>
      <c r="E145" s="9" t="s">
        <v>476</v>
      </c>
      <c r="F145" s="8" t="s">
        <v>477</v>
      </c>
      <c r="G145" s="8" t="s">
        <v>1</v>
      </c>
      <c r="H145" s="8" t="s">
        <v>788</v>
      </c>
      <c r="I145" s="8" t="s">
        <v>537</v>
      </c>
      <c r="J145" s="8" t="s">
        <v>793</v>
      </c>
      <c r="K145" s="8">
        <v>6</v>
      </c>
      <c r="L145" s="3">
        <v>41207</v>
      </c>
      <c r="M145" s="11"/>
      <c r="N145" s="8"/>
      <c r="O145" s="8"/>
      <c r="P145" s="8">
        <v>2012</v>
      </c>
      <c r="Q145" s="8" t="s">
        <v>36</v>
      </c>
      <c r="R145" s="9" t="s">
        <v>40</v>
      </c>
      <c r="S145" s="9" t="s">
        <v>478</v>
      </c>
      <c r="T145" s="8" t="s">
        <v>479</v>
      </c>
      <c r="U145" s="9" t="s">
        <v>480</v>
      </c>
      <c r="V145" s="9" t="s">
        <v>481</v>
      </c>
      <c r="W145" s="9" t="s">
        <v>456</v>
      </c>
      <c r="X145" s="18"/>
    </row>
    <row r="146" spans="2:24" ht="27" x14ac:dyDescent="0.25">
      <c r="B146" s="8" t="s">
        <v>571</v>
      </c>
      <c r="C146" s="8">
        <v>71</v>
      </c>
      <c r="D146" s="8"/>
      <c r="E146" s="9" t="s">
        <v>462</v>
      </c>
      <c r="F146" s="8" t="s">
        <v>463</v>
      </c>
      <c r="G146" s="8" t="s">
        <v>1</v>
      </c>
      <c r="H146" s="8" t="s">
        <v>788</v>
      </c>
      <c r="I146" s="8" t="s">
        <v>115</v>
      </c>
      <c r="J146" s="8" t="s">
        <v>793</v>
      </c>
      <c r="K146" s="8">
        <v>1</v>
      </c>
      <c r="L146" s="3">
        <v>41183</v>
      </c>
      <c r="M146" s="11"/>
      <c r="N146" s="8" t="s">
        <v>171</v>
      </c>
      <c r="O146" s="8" t="s">
        <v>171</v>
      </c>
      <c r="P146" s="8"/>
      <c r="Q146" s="8" t="s">
        <v>36</v>
      </c>
      <c r="R146" s="9" t="s">
        <v>40</v>
      </c>
      <c r="S146" s="9" t="s">
        <v>468</v>
      </c>
      <c r="T146" s="8" t="s">
        <v>467</v>
      </c>
      <c r="U146" s="9" t="s">
        <v>466</v>
      </c>
      <c r="V146" s="9" t="s">
        <v>469</v>
      </c>
      <c r="W146" s="9" t="s">
        <v>455</v>
      </c>
      <c r="X146" s="18"/>
    </row>
    <row r="147" spans="2:24" ht="27" x14ac:dyDescent="0.25">
      <c r="B147" s="8" t="s">
        <v>570</v>
      </c>
      <c r="C147" s="8">
        <v>70</v>
      </c>
      <c r="D147" s="8"/>
      <c r="E147" s="74" t="s">
        <v>439</v>
      </c>
      <c r="F147" s="8" t="s">
        <v>440</v>
      </c>
      <c r="G147" s="8" t="s">
        <v>28</v>
      </c>
      <c r="H147" s="8" t="s">
        <v>28</v>
      </c>
      <c r="I147" s="8" t="s">
        <v>65</v>
      </c>
      <c r="J147" s="8" t="s">
        <v>791</v>
      </c>
      <c r="K147" s="8">
        <v>5</v>
      </c>
      <c r="L147" s="3">
        <v>40883</v>
      </c>
      <c r="M147" s="11"/>
      <c r="N147" s="8" t="s">
        <v>171</v>
      </c>
      <c r="O147" s="8" t="s">
        <v>830</v>
      </c>
      <c r="P147" s="8">
        <v>2006</v>
      </c>
      <c r="Q147" s="8" t="s">
        <v>26</v>
      </c>
      <c r="R147" s="9" t="s">
        <v>441</v>
      </c>
      <c r="S147" s="9" t="s">
        <v>442</v>
      </c>
      <c r="T147" s="8" t="s">
        <v>443</v>
      </c>
      <c r="U147" s="9" t="s">
        <v>444</v>
      </c>
      <c r="V147" s="9" t="s">
        <v>445</v>
      </c>
      <c r="W147" s="9" t="s">
        <v>456</v>
      </c>
      <c r="X147" s="18"/>
    </row>
    <row r="148" spans="2:24" ht="18" x14ac:dyDescent="0.25">
      <c r="B148" s="8" t="s">
        <v>571</v>
      </c>
      <c r="C148" s="8">
        <v>69</v>
      </c>
      <c r="D148" s="8"/>
      <c r="E148" s="9" t="s">
        <v>406</v>
      </c>
      <c r="F148" s="8" t="s">
        <v>410</v>
      </c>
      <c r="G148" s="8" t="s">
        <v>1</v>
      </c>
      <c r="H148" s="8" t="s">
        <v>788</v>
      </c>
      <c r="I148" s="8" t="s">
        <v>65</v>
      </c>
      <c r="J148" s="8" t="s">
        <v>793</v>
      </c>
      <c r="K148" s="8">
        <v>2</v>
      </c>
      <c r="L148" s="3">
        <v>41130</v>
      </c>
      <c r="M148" s="11"/>
      <c r="N148" s="8"/>
      <c r="O148" s="8"/>
      <c r="P148" s="15"/>
      <c r="Q148" s="8" t="s">
        <v>36</v>
      </c>
      <c r="R148" s="8" t="s">
        <v>40</v>
      </c>
      <c r="S148" s="9" t="s">
        <v>423</v>
      </c>
      <c r="T148" s="8" t="s">
        <v>424</v>
      </c>
      <c r="U148" s="9" t="s">
        <v>425</v>
      </c>
      <c r="V148" s="15" t="s">
        <v>633</v>
      </c>
      <c r="W148" s="9" t="s">
        <v>455</v>
      </c>
      <c r="X148" s="18"/>
    </row>
    <row r="149" spans="2:24" ht="27" x14ac:dyDescent="0.25">
      <c r="B149" s="8" t="s">
        <v>570</v>
      </c>
      <c r="C149" s="8">
        <v>68</v>
      </c>
      <c r="D149" s="8"/>
      <c r="E149" s="74" t="s">
        <v>402</v>
      </c>
      <c r="F149" s="8" t="s">
        <v>397</v>
      </c>
      <c r="G149" s="8" t="s">
        <v>28</v>
      </c>
      <c r="H149" s="8" t="s">
        <v>28</v>
      </c>
      <c r="I149" s="8" t="s">
        <v>65</v>
      </c>
      <c r="J149" s="8" t="s">
        <v>794</v>
      </c>
      <c r="K149" s="8">
        <v>2</v>
      </c>
      <c r="L149" s="3">
        <v>41127</v>
      </c>
      <c r="M149" s="11"/>
      <c r="N149" s="8" t="s">
        <v>171</v>
      </c>
      <c r="O149" s="8" t="s">
        <v>171</v>
      </c>
      <c r="P149" s="8">
        <v>1998</v>
      </c>
      <c r="Q149" s="8" t="s">
        <v>36</v>
      </c>
      <c r="R149" s="8" t="s">
        <v>408</v>
      </c>
      <c r="S149" s="9" t="s">
        <v>407</v>
      </c>
      <c r="T149" s="8" t="s">
        <v>418</v>
      </c>
      <c r="U149" s="9" t="s">
        <v>833</v>
      </c>
      <c r="V149" s="9" t="s">
        <v>417</v>
      </c>
      <c r="W149" s="9" t="s">
        <v>456</v>
      </c>
      <c r="X149" s="18"/>
    </row>
    <row r="150" spans="2:24" ht="27" x14ac:dyDescent="0.25">
      <c r="B150" s="8" t="s">
        <v>570</v>
      </c>
      <c r="C150" s="8">
        <v>67</v>
      </c>
      <c r="D150" s="8"/>
      <c r="E150" s="9" t="s">
        <v>416</v>
      </c>
      <c r="F150" s="8" t="s">
        <v>396</v>
      </c>
      <c r="G150" s="8" t="s">
        <v>28</v>
      </c>
      <c r="H150" s="8" t="s">
        <v>28</v>
      </c>
      <c r="I150" s="8" t="s">
        <v>65</v>
      </c>
      <c r="J150" s="8" t="s">
        <v>790</v>
      </c>
      <c r="K150" s="8">
        <v>2</v>
      </c>
      <c r="L150" s="3">
        <v>41127</v>
      </c>
      <c r="M150" s="11"/>
      <c r="N150" s="8"/>
      <c r="O150" s="8"/>
      <c r="P150" s="8">
        <v>2007</v>
      </c>
      <c r="Q150" s="8" t="s">
        <v>36</v>
      </c>
      <c r="R150" s="9" t="s">
        <v>20</v>
      </c>
      <c r="S150" s="9" t="s">
        <v>398</v>
      </c>
      <c r="T150" s="8" t="s">
        <v>399</v>
      </c>
      <c r="U150" s="9" t="s">
        <v>400</v>
      </c>
      <c r="V150" s="9" t="s">
        <v>401</v>
      </c>
      <c r="W150" s="9" t="s">
        <v>455</v>
      </c>
      <c r="X150" s="18"/>
    </row>
    <row r="151" spans="2:24" ht="27" x14ac:dyDescent="0.25">
      <c r="B151" s="8" t="s">
        <v>570</v>
      </c>
      <c r="C151" s="8">
        <v>66</v>
      </c>
      <c r="D151" s="8"/>
      <c r="E151" s="74" t="s">
        <v>409</v>
      </c>
      <c r="F151" s="8" t="s">
        <v>395</v>
      </c>
      <c r="G151" s="8" t="s">
        <v>28</v>
      </c>
      <c r="H151" s="8" t="s">
        <v>28</v>
      </c>
      <c r="I151" s="8" t="s">
        <v>115</v>
      </c>
      <c r="J151" s="8" t="s">
        <v>790</v>
      </c>
      <c r="K151" s="8">
        <v>2</v>
      </c>
      <c r="L151" s="3">
        <v>41088</v>
      </c>
      <c r="M151" s="11"/>
      <c r="N151" s="8" t="s">
        <v>171</v>
      </c>
      <c r="O151" s="8" t="s">
        <v>830</v>
      </c>
      <c r="P151" s="8">
        <v>2001</v>
      </c>
      <c r="Q151" s="8" t="s">
        <v>26</v>
      </c>
      <c r="R151" s="9" t="s">
        <v>342</v>
      </c>
      <c r="S151" s="9" t="s">
        <v>419</v>
      </c>
      <c r="T151" s="8" t="s">
        <v>420</v>
      </c>
      <c r="U151" s="9" t="s">
        <v>422</v>
      </c>
      <c r="V151" s="9" t="s">
        <v>421</v>
      </c>
      <c r="W151" s="9" t="s">
        <v>456</v>
      </c>
      <c r="X151" s="18"/>
    </row>
    <row r="152" spans="2:24" ht="27" x14ac:dyDescent="0.25">
      <c r="B152" s="8" t="s">
        <v>570</v>
      </c>
      <c r="C152" s="8">
        <v>65</v>
      </c>
      <c r="D152" s="8"/>
      <c r="E152" s="9" t="s">
        <v>315</v>
      </c>
      <c r="F152" s="8" t="s">
        <v>316</v>
      </c>
      <c r="G152" s="8" t="s">
        <v>1</v>
      </c>
      <c r="H152" s="8" t="s">
        <v>788</v>
      </c>
      <c r="I152" s="8" t="s">
        <v>115</v>
      </c>
      <c r="J152" s="8" t="s">
        <v>794</v>
      </c>
      <c r="K152" s="8">
        <v>1</v>
      </c>
      <c r="L152" s="3">
        <v>41086</v>
      </c>
      <c r="M152" s="11"/>
      <c r="N152" s="8" t="s">
        <v>171</v>
      </c>
      <c r="O152" s="8" t="s">
        <v>171</v>
      </c>
      <c r="P152" s="8"/>
      <c r="Q152" s="8" t="s">
        <v>36</v>
      </c>
      <c r="R152" s="9" t="s">
        <v>20</v>
      </c>
      <c r="S152" s="9" t="s">
        <v>317</v>
      </c>
      <c r="T152" s="8" t="s">
        <v>318</v>
      </c>
      <c r="U152" s="9" t="s">
        <v>319</v>
      </c>
      <c r="V152" s="9" t="s">
        <v>320</v>
      </c>
      <c r="W152" s="9" t="s">
        <v>456</v>
      </c>
      <c r="X152" s="18"/>
    </row>
    <row r="153" spans="2:24" ht="27" x14ac:dyDescent="0.25">
      <c r="B153" s="8" t="s">
        <v>571</v>
      </c>
      <c r="C153" s="8">
        <v>64</v>
      </c>
      <c r="D153" s="8"/>
      <c r="E153" s="8" t="s">
        <v>148</v>
      </c>
      <c r="F153" s="8" t="s">
        <v>149</v>
      </c>
      <c r="G153" s="8" t="s">
        <v>1</v>
      </c>
      <c r="H153" s="8" t="s">
        <v>788</v>
      </c>
      <c r="I153" s="8" t="s">
        <v>65</v>
      </c>
      <c r="J153" s="8" t="s">
        <v>794</v>
      </c>
      <c r="K153" s="8">
        <v>2</v>
      </c>
      <c r="L153" s="3">
        <v>41078</v>
      </c>
      <c r="M153" s="11"/>
      <c r="N153" s="8"/>
      <c r="O153" s="8"/>
      <c r="P153" s="9" t="s">
        <v>216</v>
      </c>
      <c r="Q153" s="8" t="s">
        <v>36</v>
      </c>
      <c r="R153" s="9" t="s">
        <v>20</v>
      </c>
      <c r="S153" s="8" t="s">
        <v>150</v>
      </c>
      <c r="T153" s="9" t="s">
        <v>151</v>
      </c>
      <c r="U153" s="9" t="s">
        <v>152</v>
      </c>
      <c r="V153" s="9" t="s">
        <v>153</v>
      </c>
      <c r="W153" s="9" t="s">
        <v>457</v>
      </c>
      <c r="X153" s="18"/>
    </row>
    <row r="154" spans="2:24" ht="27" x14ac:dyDescent="0.25">
      <c r="B154" s="8" t="s">
        <v>571</v>
      </c>
      <c r="C154" s="8">
        <v>63</v>
      </c>
      <c r="D154" s="8"/>
      <c r="E154" s="9" t="s">
        <v>280</v>
      </c>
      <c r="F154" s="8" t="s">
        <v>281</v>
      </c>
      <c r="G154" s="8" t="s">
        <v>1</v>
      </c>
      <c r="H154" s="8" t="s">
        <v>788</v>
      </c>
      <c r="I154" s="8" t="s">
        <v>45</v>
      </c>
      <c r="J154" s="8" t="s">
        <v>794</v>
      </c>
      <c r="K154" s="8">
        <v>4</v>
      </c>
      <c r="L154" s="3">
        <v>41061</v>
      </c>
      <c r="M154" s="11"/>
      <c r="N154" s="8" t="s">
        <v>171</v>
      </c>
      <c r="O154" s="8" t="s">
        <v>171</v>
      </c>
      <c r="P154" s="8" t="s">
        <v>216</v>
      </c>
      <c r="Q154" s="8" t="s">
        <v>36</v>
      </c>
      <c r="R154" s="9" t="s">
        <v>40</v>
      </c>
      <c r="S154" s="9" t="s">
        <v>282</v>
      </c>
      <c r="T154" s="8" t="s">
        <v>283</v>
      </c>
      <c r="U154" s="9" t="s">
        <v>284</v>
      </c>
      <c r="V154" s="9" t="s">
        <v>285</v>
      </c>
      <c r="W154" s="9" t="s">
        <v>456</v>
      </c>
      <c r="X154" s="18"/>
    </row>
    <row r="155" spans="2:24" ht="27" x14ac:dyDescent="0.25">
      <c r="B155" s="8" t="s">
        <v>571</v>
      </c>
      <c r="C155" s="8">
        <v>62</v>
      </c>
      <c r="D155" s="8"/>
      <c r="E155" s="74" t="s">
        <v>268</v>
      </c>
      <c r="F155" s="8" t="s">
        <v>269</v>
      </c>
      <c r="G155" s="8" t="s">
        <v>28</v>
      </c>
      <c r="H155" s="8" t="s">
        <v>28</v>
      </c>
      <c r="I155" s="8" t="s">
        <v>45</v>
      </c>
      <c r="J155" s="8" t="s">
        <v>793</v>
      </c>
      <c r="K155" s="8">
        <v>6</v>
      </c>
      <c r="L155" s="3">
        <v>41058</v>
      </c>
      <c r="M155" s="11">
        <v>148540</v>
      </c>
      <c r="N155" s="8" t="s">
        <v>171</v>
      </c>
      <c r="O155" s="8" t="s">
        <v>830</v>
      </c>
      <c r="P155" s="8">
        <v>1992</v>
      </c>
      <c r="Q155" s="8" t="s">
        <v>26</v>
      </c>
      <c r="R155" s="9" t="s">
        <v>124</v>
      </c>
      <c r="S155" s="9" t="s">
        <v>270</v>
      </c>
      <c r="T155" s="8" t="s">
        <v>271</v>
      </c>
      <c r="U155" s="9" t="s">
        <v>272</v>
      </c>
      <c r="V155" s="9" t="s">
        <v>273</v>
      </c>
      <c r="W155" s="9" t="s">
        <v>456</v>
      </c>
      <c r="X155" s="18"/>
    </row>
    <row r="156" spans="2:24" ht="27" x14ac:dyDescent="0.25">
      <c r="B156" s="8" t="s">
        <v>571</v>
      </c>
      <c r="C156" s="8">
        <v>61</v>
      </c>
      <c r="D156" s="8"/>
      <c r="E156" s="75" t="s">
        <v>206</v>
      </c>
      <c r="F156" s="8" t="s">
        <v>207</v>
      </c>
      <c r="G156" s="8" t="s">
        <v>28</v>
      </c>
      <c r="H156" s="8" t="s">
        <v>28</v>
      </c>
      <c r="I156" s="8" t="s">
        <v>187</v>
      </c>
      <c r="J156" s="8" t="s">
        <v>794</v>
      </c>
      <c r="K156" s="8">
        <v>5</v>
      </c>
      <c r="L156" s="3">
        <v>41058</v>
      </c>
      <c r="M156" s="11">
        <v>319210</v>
      </c>
      <c r="N156" s="8" t="s">
        <v>637</v>
      </c>
      <c r="O156" s="8" t="s">
        <v>830</v>
      </c>
      <c r="P156" s="8">
        <v>2010</v>
      </c>
      <c r="Q156" s="8" t="s">
        <v>26</v>
      </c>
      <c r="R156" s="9" t="s">
        <v>124</v>
      </c>
      <c r="S156" s="9" t="s">
        <v>208</v>
      </c>
      <c r="T156" s="8" t="s">
        <v>209</v>
      </c>
      <c r="U156" s="9" t="s">
        <v>474</v>
      </c>
      <c r="V156" s="9" t="s">
        <v>210</v>
      </c>
      <c r="W156" s="9" t="s">
        <v>456</v>
      </c>
      <c r="X156" s="18"/>
    </row>
    <row r="157" spans="2:24" ht="27" x14ac:dyDescent="0.25">
      <c r="B157" s="8" t="s">
        <v>571</v>
      </c>
      <c r="C157" s="8">
        <v>60</v>
      </c>
      <c r="D157" s="8"/>
      <c r="E157" s="9" t="s">
        <v>286</v>
      </c>
      <c r="F157" s="8" t="s">
        <v>287</v>
      </c>
      <c r="G157" s="8" t="s">
        <v>1</v>
      </c>
      <c r="H157" s="8" t="s">
        <v>788</v>
      </c>
      <c r="I157" s="8" t="s">
        <v>27</v>
      </c>
      <c r="J157" s="8" t="s">
        <v>794</v>
      </c>
      <c r="K157" s="8">
        <v>4</v>
      </c>
      <c r="L157" s="3">
        <v>41057</v>
      </c>
      <c r="M157" s="11"/>
      <c r="N157" s="8" t="s">
        <v>171</v>
      </c>
      <c r="O157" s="8" t="s">
        <v>171</v>
      </c>
      <c r="P157" s="8" t="s">
        <v>216</v>
      </c>
      <c r="Q157" s="8" t="s">
        <v>36</v>
      </c>
      <c r="R157" s="9" t="s">
        <v>40</v>
      </c>
      <c r="S157" s="9" t="s">
        <v>288</v>
      </c>
      <c r="T157" s="8" t="s">
        <v>289</v>
      </c>
      <c r="U157" s="9" t="s">
        <v>290</v>
      </c>
      <c r="V157" s="9" t="s">
        <v>291</v>
      </c>
      <c r="W157" s="9" t="s">
        <v>456</v>
      </c>
      <c r="X157" s="18"/>
    </row>
    <row r="158" spans="2:24" ht="27" x14ac:dyDescent="0.25">
      <c r="B158" s="8" t="s">
        <v>571</v>
      </c>
      <c r="C158" s="8">
        <v>59</v>
      </c>
      <c r="D158" s="8"/>
      <c r="E158" s="9" t="s">
        <v>274</v>
      </c>
      <c r="F158" s="8" t="s">
        <v>275</v>
      </c>
      <c r="G158" s="8" t="s">
        <v>1</v>
      </c>
      <c r="H158" s="8" t="s">
        <v>28</v>
      </c>
      <c r="I158" s="8" t="s">
        <v>45</v>
      </c>
      <c r="J158" s="8" t="s">
        <v>794</v>
      </c>
      <c r="K158" s="8">
        <v>5</v>
      </c>
      <c r="L158" s="3">
        <v>41050</v>
      </c>
      <c r="M158" s="11">
        <v>460000</v>
      </c>
      <c r="N158" s="8" t="s">
        <v>171</v>
      </c>
      <c r="O158" s="8" t="s">
        <v>171</v>
      </c>
      <c r="P158" s="8" t="s">
        <v>216</v>
      </c>
      <c r="Q158" s="8" t="s">
        <v>26</v>
      </c>
      <c r="R158" s="9" t="s">
        <v>40</v>
      </c>
      <c r="S158" s="9" t="s">
        <v>276</v>
      </c>
      <c r="T158" s="8" t="s">
        <v>277</v>
      </c>
      <c r="U158" s="9" t="s">
        <v>278</v>
      </c>
      <c r="V158" s="9" t="s">
        <v>279</v>
      </c>
      <c r="W158" s="9" t="s">
        <v>456</v>
      </c>
      <c r="X158" s="18"/>
    </row>
    <row r="159" spans="2:24" ht="27" x14ac:dyDescent="0.25">
      <c r="B159" s="8" t="s">
        <v>570</v>
      </c>
      <c r="C159" s="8">
        <v>58</v>
      </c>
      <c r="D159" s="8"/>
      <c r="E159" s="8" t="s">
        <v>200</v>
      </c>
      <c r="F159" s="8" t="s">
        <v>201</v>
      </c>
      <c r="G159" s="8" t="s">
        <v>1</v>
      </c>
      <c r="H159" s="8" t="s">
        <v>788</v>
      </c>
      <c r="I159" s="8" t="s">
        <v>54</v>
      </c>
      <c r="J159" s="8" t="s">
        <v>794</v>
      </c>
      <c r="K159" s="8">
        <v>3</v>
      </c>
      <c r="L159" s="3">
        <v>41050</v>
      </c>
      <c r="M159" s="11"/>
      <c r="N159" s="8" t="s">
        <v>171</v>
      </c>
      <c r="O159" s="8" t="s">
        <v>171</v>
      </c>
      <c r="P159" s="8">
        <v>2011</v>
      </c>
      <c r="Q159" s="8" t="s">
        <v>36</v>
      </c>
      <c r="R159" s="9" t="s">
        <v>124</v>
      </c>
      <c r="S159" s="9" t="s">
        <v>202</v>
      </c>
      <c r="T159" s="8" t="s">
        <v>203</v>
      </c>
      <c r="U159" s="9" t="s">
        <v>204</v>
      </c>
      <c r="V159" s="9" t="s">
        <v>205</v>
      </c>
      <c r="W159" s="9" t="s">
        <v>456</v>
      </c>
      <c r="X159" s="18"/>
    </row>
    <row r="160" spans="2:24" ht="27" x14ac:dyDescent="0.25">
      <c r="B160" s="8" t="s">
        <v>570</v>
      </c>
      <c r="C160" s="8">
        <v>57</v>
      </c>
      <c r="D160" s="8"/>
      <c r="E160" s="8" t="s">
        <v>159</v>
      </c>
      <c r="F160" s="8" t="s">
        <v>160</v>
      </c>
      <c r="G160" s="8" t="s">
        <v>1</v>
      </c>
      <c r="H160" s="8" t="s">
        <v>788</v>
      </c>
      <c r="I160" s="8" t="s">
        <v>65</v>
      </c>
      <c r="J160" s="8" t="s">
        <v>794</v>
      </c>
      <c r="K160" s="8">
        <v>2</v>
      </c>
      <c r="L160" s="3">
        <v>41038</v>
      </c>
      <c r="M160" s="11"/>
      <c r="N160" s="8"/>
      <c r="O160" s="8"/>
      <c r="P160" s="8">
        <v>2004</v>
      </c>
      <c r="Q160" s="8" t="s">
        <v>26</v>
      </c>
      <c r="R160" s="9" t="s">
        <v>40</v>
      </c>
      <c r="S160" s="9" t="s">
        <v>161</v>
      </c>
      <c r="T160" s="9" t="s">
        <v>162</v>
      </c>
      <c r="U160" s="9" t="s">
        <v>163</v>
      </c>
      <c r="V160" s="9" t="s">
        <v>164</v>
      </c>
      <c r="W160" s="9" t="s">
        <v>455</v>
      </c>
      <c r="X160" s="18"/>
    </row>
    <row r="161" spans="1:25" ht="27" x14ac:dyDescent="0.25">
      <c r="B161" s="8" t="s">
        <v>570</v>
      </c>
      <c r="C161" s="8">
        <v>56</v>
      </c>
      <c r="D161" s="8"/>
      <c r="E161" s="8" t="s">
        <v>182</v>
      </c>
      <c r="F161" s="8" t="s">
        <v>183</v>
      </c>
      <c r="G161" s="8" t="s">
        <v>28</v>
      </c>
      <c r="H161" s="8" t="s">
        <v>28</v>
      </c>
      <c r="I161" s="8" t="s">
        <v>187</v>
      </c>
      <c r="J161" s="8" t="s">
        <v>794</v>
      </c>
      <c r="K161" s="8">
        <v>5</v>
      </c>
      <c r="L161" s="3">
        <v>40995</v>
      </c>
      <c r="M161" s="11">
        <v>473776</v>
      </c>
      <c r="N161" s="8" t="s">
        <v>637</v>
      </c>
      <c r="O161" s="8" t="s">
        <v>588</v>
      </c>
      <c r="P161" s="8">
        <v>2009</v>
      </c>
      <c r="Q161" s="8" t="s">
        <v>71</v>
      </c>
      <c r="R161" s="9" t="s">
        <v>124</v>
      </c>
      <c r="S161" s="9" t="s">
        <v>184</v>
      </c>
      <c r="T161" s="8" t="s">
        <v>449</v>
      </c>
      <c r="U161" s="9" t="s">
        <v>185</v>
      </c>
      <c r="V161" s="9" t="s">
        <v>186</v>
      </c>
      <c r="W161" s="9" t="s">
        <v>455</v>
      </c>
      <c r="X161" s="18"/>
    </row>
    <row r="162" spans="1:25" ht="36" x14ac:dyDescent="0.25">
      <c r="B162" s="8" t="s">
        <v>570</v>
      </c>
      <c r="C162" s="8">
        <v>55</v>
      </c>
      <c r="D162" s="8"/>
      <c r="E162" s="8" t="s">
        <v>140</v>
      </c>
      <c r="F162" s="8" t="s">
        <v>141</v>
      </c>
      <c r="G162" s="8" t="s">
        <v>28</v>
      </c>
      <c r="H162" s="8" t="s">
        <v>28</v>
      </c>
      <c r="I162" s="8" t="s">
        <v>65</v>
      </c>
      <c r="J162" s="8" t="s">
        <v>794</v>
      </c>
      <c r="K162" s="8">
        <v>3</v>
      </c>
      <c r="L162" s="3">
        <v>40990</v>
      </c>
      <c r="M162" s="11">
        <v>1100000</v>
      </c>
      <c r="N162" s="8" t="s">
        <v>637</v>
      </c>
      <c r="O162" s="8" t="s">
        <v>588</v>
      </c>
      <c r="P162" s="8">
        <v>2012</v>
      </c>
      <c r="Q162" s="8" t="s">
        <v>71</v>
      </c>
      <c r="R162" s="9" t="s">
        <v>20</v>
      </c>
      <c r="S162" s="9" t="s">
        <v>142</v>
      </c>
      <c r="T162" s="8" t="s">
        <v>143</v>
      </c>
      <c r="U162" s="9" t="s">
        <v>144</v>
      </c>
      <c r="V162" s="9" t="s">
        <v>145</v>
      </c>
      <c r="W162" s="9" t="s">
        <v>456</v>
      </c>
      <c r="X162" s="18"/>
    </row>
    <row r="163" spans="1:25" ht="27" x14ac:dyDescent="0.25">
      <c r="B163" s="8" t="s">
        <v>570</v>
      </c>
      <c r="C163" s="8">
        <v>54</v>
      </c>
      <c r="D163" s="8"/>
      <c r="E163" s="9" t="s">
        <v>309</v>
      </c>
      <c r="F163" s="8" t="s">
        <v>310</v>
      </c>
      <c r="G163" s="8" t="s">
        <v>1</v>
      </c>
      <c r="H163" s="8" t="s">
        <v>1</v>
      </c>
      <c r="I163" s="8" t="s">
        <v>115</v>
      </c>
      <c r="J163" s="8" t="s">
        <v>794</v>
      </c>
      <c r="K163" s="8">
        <v>3</v>
      </c>
      <c r="L163" s="3">
        <v>40987</v>
      </c>
      <c r="M163" s="11"/>
      <c r="N163" s="8" t="s">
        <v>171</v>
      </c>
      <c r="O163" s="8" t="s">
        <v>171</v>
      </c>
      <c r="P163" s="8">
        <v>2007</v>
      </c>
      <c r="Q163" s="8" t="s">
        <v>36</v>
      </c>
      <c r="R163" s="9" t="s">
        <v>40</v>
      </c>
      <c r="S163" s="9" t="s">
        <v>311</v>
      </c>
      <c r="T163" s="8" t="s">
        <v>312</v>
      </c>
      <c r="U163" s="9" t="s">
        <v>313</v>
      </c>
      <c r="V163" s="9" t="s">
        <v>314</v>
      </c>
      <c r="W163" s="9" t="s">
        <v>455</v>
      </c>
      <c r="X163" s="18"/>
    </row>
    <row r="164" spans="1:25" ht="18" x14ac:dyDescent="0.25">
      <c r="B164" s="8" t="s">
        <v>571</v>
      </c>
      <c r="C164" s="8">
        <v>53</v>
      </c>
      <c r="D164" s="8"/>
      <c r="E164" s="9" t="s">
        <v>450</v>
      </c>
      <c r="F164" s="8" t="s">
        <v>451</v>
      </c>
      <c r="G164" s="8" t="s">
        <v>1</v>
      </c>
      <c r="H164" s="8" t="s">
        <v>788</v>
      </c>
      <c r="I164" s="8" t="s">
        <v>45</v>
      </c>
      <c r="J164" s="8" t="s">
        <v>794</v>
      </c>
      <c r="K164" s="8">
        <v>4</v>
      </c>
      <c r="L164" s="3">
        <v>41170</v>
      </c>
      <c r="M164" s="11"/>
      <c r="N164" s="8" t="s">
        <v>171</v>
      </c>
      <c r="O164" s="8" t="s">
        <v>171</v>
      </c>
      <c r="P164" s="8"/>
      <c r="Q164" s="8" t="s">
        <v>36</v>
      </c>
      <c r="R164" s="9" t="s">
        <v>40</v>
      </c>
      <c r="S164" s="9" t="s">
        <v>450</v>
      </c>
      <c r="T164" s="8" t="s">
        <v>452</v>
      </c>
      <c r="U164" s="9" t="s">
        <v>453</v>
      </c>
      <c r="V164" s="9" t="s">
        <v>454</v>
      </c>
      <c r="W164" s="9" t="s">
        <v>456</v>
      </c>
      <c r="X164" s="18"/>
    </row>
    <row r="165" spans="1:25" ht="27" x14ac:dyDescent="0.25">
      <c r="B165" s="8" t="s">
        <v>571</v>
      </c>
      <c r="C165" s="8">
        <v>52</v>
      </c>
      <c r="D165" s="8"/>
      <c r="E165" s="9" t="s">
        <v>303</v>
      </c>
      <c r="F165" s="8" t="s">
        <v>304</v>
      </c>
      <c r="G165" s="8" t="s">
        <v>1</v>
      </c>
      <c r="H165" s="8" t="s">
        <v>788</v>
      </c>
      <c r="I165" s="8" t="s">
        <v>27</v>
      </c>
      <c r="J165" s="8" t="s">
        <v>794</v>
      </c>
      <c r="K165" s="8">
        <v>2</v>
      </c>
      <c r="L165" s="3">
        <v>40952</v>
      </c>
      <c r="M165" s="11"/>
      <c r="N165" s="8" t="s">
        <v>171</v>
      </c>
      <c r="O165" s="8" t="s">
        <v>171</v>
      </c>
      <c r="P165" s="8" t="s">
        <v>216</v>
      </c>
      <c r="Q165" s="8" t="s">
        <v>36</v>
      </c>
      <c r="R165" s="9" t="s">
        <v>40</v>
      </c>
      <c r="S165" s="9" t="s">
        <v>305</v>
      </c>
      <c r="T165" s="8" t="s">
        <v>306</v>
      </c>
      <c r="U165" s="9" t="s">
        <v>307</v>
      </c>
      <c r="V165" s="9" t="s">
        <v>308</v>
      </c>
      <c r="W165" s="9" t="s">
        <v>456</v>
      </c>
      <c r="X165" s="18"/>
    </row>
    <row r="166" spans="1:25" ht="27" x14ac:dyDescent="0.25">
      <c r="B166" s="8" t="s">
        <v>571</v>
      </c>
      <c r="C166" s="8">
        <v>51</v>
      </c>
      <c r="D166" s="8"/>
      <c r="E166" s="9" t="s">
        <v>298</v>
      </c>
      <c r="F166" s="9" t="s">
        <v>475</v>
      </c>
      <c r="G166" s="8" t="s">
        <v>1</v>
      </c>
      <c r="H166" s="8" t="s">
        <v>788</v>
      </c>
      <c r="I166" s="8" t="s">
        <v>27</v>
      </c>
      <c r="J166" s="8" t="s">
        <v>794</v>
      </c>
      <c r="K166" s="8">
        <v>2</v>
      </c>
      <c r="L166" s="3">
        <v>40952</v>
      </c>
      <c r="M166" s="11"/>
      <c r="N166" s="8" t="s">
        <v>171</v>
      </c>
      <c r="O166" s="8" t="s">
        <v>171</v>
      </c>
      <c r="P166" s="8" t="s">
        <v>216</v>
      </c>
      <c r="Q166" s="8" t="s">
        <v>36</v>
      </c>
      <c r="R166" s="9" t="s">
        <v>40</v>
      </c>
      <c r="S166" s="9" t="s">
        <v>299</v>
      </c>
      <c r="T166" s="8" t="s">
        <v>300</v>
      </c>
      <c r="U166" s="9" t="s">
        <v>301</v>
      </c>
      <c r="V166" s="9" t="s">
        <v>302</v>
      </c>
      <c r="W166" s="9" t="s">
        <v>456</v>
      </c>
      <c r="X166" s="18"/>
    </row>
    <row r="167" spans="1:25" ht="27" x14ac:dyDescent="0.25">
      <c r="A167" s="54"/>
      <c r="B167" s="8" t="s">
        <v>571</v>
      </c>
      <c r="C167" s="8">
        <v>50</v>
      </c>
      <c r="D167" s="8"/>
      <c r="E167" s="9" t="s">
        <v>292</v>
      </c>
      <c r="F167" s="8" t="s">
        <v>293</v>
      </c>
      <c r="G167" s="8" t="s">
        <v>1</v>
      </c>
      <c r="H167" s="8" t="s">
        <v>788</v>
      </c>
      <c r="I167" s="8" t="s">
        <v>27</v>
      </c>
      <c r="J167" s="8" t="s">
        <v>794</v>
      </c>
      <c r="K167" s="8">
        <v>4</v>
      </c>
      <c r="L167" s="3">
        <v>40952</v>
      </c>
      <c r="M167" s="11"/>
      <c r="N167" s="8" t="s">
        <v>171</v>
      </c>
      <c r="O167" s="8" t="s">
        <v>171</v>
      </c>
      <c r="P167" s="8" t="s">
        <v>216</v>
      </c>
      <c r="Q167" s="8" t="s">
        <v>36</v>
      </c>
      <c r="R167" s="9" t="s">
        <v>40</v>
      </c>
      <c r="S167" s="9" t="s">
        <v>294</v>
      </c>
      <c r="T167" s="8" t="s">
        <v>295</v>
      </c>
      <c r="U167" s="9" t="s">
        <v>296</v>
      </c>
      <c r="V167" s="9" t="s">
        <v>297</v>
      </c>
      <c r="W167" s="9" t="s">
        <v>456</v>
      </c>
      <c r="X167" s="18"/>
    </row>
    <row r="168" spans="1:25" ht="18" x14ac:dyDescent="0.25">
      <c r="A168" s="54"/>
      <c r="B168" s="8" t="s">
        <v>571</v>
      </c>
      <c r="C168" s="8">
        <v>49</v>
      </c>
      <c r="D168" s="8"/>
      <c r="E168" s="8" t="s">
        <v>135</v>
      </c>
      <c r="F168" s="8" t="s">
        <v>136</v>
      </c>
      <c r="G168" s="8" t="s">
        <v>1</v>
      </c>
      <c r="H168" s="8" t="s">
        <v>788</v>
      </c>
      <c r="I168" s="8" t="s">
        <v>45</v>
      </c>
      <c r="J168" s="8" t="s">
        <v>794</v>
      </c>
      <c r="K168" s="8">
        <v>4</v>
      </c>
      <c r="L168" s="3">
        <v>40949</v>
      </c>
      <c r="M168" s="11"/>
      <c r="N168" s="8" t="s">
        <v>1</v>
      </c>
      <c r="O168" s="8" t="s">
        <v>1</v>
      </c>
      <c r="P168" s="9"/>
      <c r="Q168" s="8" t="s">
        <v>36</v>
      </c>
      <c r="R168" s="9" t="s">
        <v>124</v>
      </c>
      <c r="S168" s="9" t="s">
        <v>137</v>
      </c>
      <c r="T168" s="9" t="s">
        <v>379</v>
      </c>
      <c r="U168" s="9" t="s">
        <v>380</v>
      </c>
      <c r="V168" s="9" t="s">
        <v>381</v>
      </c>
      <c r="W168" s="9" t="s">
        <v>455</v>
      </c>
      <c r="X168" s="99"/>
      <c r="Y168" s="52"/>
    </row>
    <row r="169" spans="1:25" ht="36" x14ac:dyDescent="0.25">
      <c r="A169" s="54"/>
      <c r="B169" s="8" t="s">
        <v>571</v>
      </c>
      <c r="C169" s="8">
        <v>48</v>
      </c>
      <c r="D169" s="8"/>
      <c r="E169" s="9" t="s">
        <v>259</v>
      </c>
      <c r="F169" s="8" t="s">
        <v>260</v>
      </c>
      <c r="G169" s="8" t="s">
        <v>1</v>
      </c>
      <c r="H169" s="8" t="s">
        <v>788</v>
      </c>
      <c r="I169" s="8" t="s">
        <v>65</v>
      </c>
      <c r="J169" s="8" t="s">
        <v>794</v>
      </c>
      <c r="K169" s="8">
        <v>2</v>
      </c>
      <c r="L169" s="3">
        <v>40948</v>
      </c>
      <c r="M169" s="11"/>
      <c r="N169" s="8" t="s">
        <v>171</v>
      </c>
      <c r="O169" s="8" t="s">
        <v>171</v>
      </c>
      <c r="P169" s="8"/>
      <c r="Q169" s="8" t="s">
        <v>36</v>
      </c>
      <c r="R169" s="9" t="s">
        <v>40</v>
      </c>
      <c r="S169" s="9" t="s">
        <v>261</v>
      </c>
      <c r="T169" s="8"/>
      <c r="U169" s="9" t="s">
        <v>385</v>
      </c>
      <c r="V169" s="9" t="s">
        <v>384</v>
      </c>
      <c r="W169" s="9" t="s">
        <v>456</v>
      </c>
      <c r="X169" s="99"/>
      <c r="Y169" s="52"/>
    </row>
    <row r="170" spans="1:25" ht="27" x14ac:dyDescent="0.25">
      <c r="A170" s="54"/>
      <c r="B170" s="8" t="s">
        <v>570</v>
      </c>
      <c r="C170" s="8">
        <v>47</v>
      </c>
      <c r="D170" s="8"/>
      <c r="E170" s="9" t="s">
        <v>321</v>
      </c>
      <c r="F170" s="8" t="s">
        <v>322</v>
      </c>
      <c r="G170" s="8" t="s">
        <v>1</v>
      </c>
      <c r="H170" s="8" t="s">
        <v>788</v>
      </c>
      <c r="I170" s="8" t="s">
        <v>65</v>
      </c>
      <c r="J170" s="8" t="s">
        <v>794</v>
      </c>
      <c r="K170" s="8">
        <v>2</v>
      </c>
      <c r="L170" s="3">
        <v>40945</v>
      </c>
      <c r="M170" s="11"/>
      <c r="N170" s="8" t="s">
        <v>171</v>
      </c>
      <c r="O170" s="8" t="s">
        <v>171</v>
      </c>
      <c r="P170" s="8"/>
      <c r="Q170" s="8" t="s">
        <v>36</v>
      </c>
      <c r="R170" s="9" t="s">
        <v>124</v>
      </c>
      <c r="S170" s="9" t="s">
        <v>323</v>
      </c>
      <c r="T170" s="8" t="s">
        <v>324</v>
      </c>
      <c r="U170" s="9" t="s">
        <v>329</v>
      </c>
      <c r="V170" s="9" t="s">
        <v>325</v>
      </c>
      <c r="W170" s="9" t="s">
        <v>456</v>
      </c>
      <c r="X170" s="99"/>
      <c r="Y170" s="52"/>
    </row>
    <row r="171" spans="1:25" ht="27" x14ac:dyDescent="0.25">
      <c r="B171" s="8" t="s">
        <v>571</v>
      </c>
      <c r="C171" s="8">
        <v>46</v>
      </c>
      <c r="D171" s="8"/>
      <c r="E171" s="75" t="s">
        <v>549</v>
      </c>
      <c r="F171" s="8" t="s">
        <v>177</v>
      </c>
      <c r="G171" s="8" t="s">
        <v>28</v>
      </c>
      <c r="H171" s="8" t="s">
        <v>28</v>
      </c>
      <c r="I171" s="8" t="s">
        <v>27</v>
      </c>
      <c r="J171" s="8" t="s">
        <v>794</v>
      </c>
      <c r="K171" s="8">
        <v>4</v>
      </c>
      <c r="L171" s="3">
        <v>40943</v>
      </c>
      <c r="M171" s="11">
        <v>210000</v>
      </c>
      <c r="N171" s="8" t="s">
        <v>171</v>
      </c>
      <c r="O171" s="8" t="s">
        <v>830</v>
      </c>
      <c r="P171" s="8">
        <v>2012</v>
      </c>
      <c r="Q171" s="8" t="s">
        <v>26</v>
      </c>
      <c r="R171" s="9" t="s">
        <v>124</v>
      </c>
      <c r="S171" s="9" t="s">
        <v>178</v>
      </c>
      <c r="T171" s="8" t="s">
        <v>179</v>
      </c>
      <c r="U171" s="9" t="s">
        <v>180</v>
      </c>
      <c r="V171" s="9" t="s">
        <v>181</v>
      </c>
      <c r="W171" s="9" t="s">
        <v>456</v>
      </c>
      <c r="X171" s="18"/>
    </row>
    <row r="172" spans="1:25" ht="27" x14ac:dyDescent="0.25">
      <c r="B172" s="8" t="s">
        <v>570</v>
      </c>
      <c r="C172" s="8">
        <v>45</v>
      </c>
      <c r="D172" s="8"/>
      <c r="E172" s="8" t="s">
        <v>165</v>
      </c>
      <c r="F172" s="8" t="s">
        <v>166</v>
      </c>
      <c r="G172" s="8" t="s">
        <v>1</v>
      </c>
      <c r="H172" s="8" t="s">
        <v>1</v>
      </c>
      <c r="I172" s="8" t="s">
        <v>65</v>
      </c>
      <c r="J172" s="8" t="s">
        <v>796</v>
      </c>
      <c r="K172" s="8">
        <v>2</v>
      </c>
      <c r="L172" s="3">
        <v>40892</v>
      </c>
      <c r="M172" s="11"/>
      <c r="N172" s="8" t="s">
        <v>171</v>
      </c>
      <c r="O172" s="8" t="s">
        <v>171</v>
      </c>
      <c r="P172" s="8"/>
      <c r="Q172" s="8" t="s">
        <v>36</v>
      </c>
      <c r="R172" s="9" t="s">
        <v>20</v>
      </c>
      <c r="S172" s="9" t="s">
        <v>167</v>
      </c>
      <c r="T172" s="8" t="s">
        <v>168</v>
      </c>
      <c r="U172" s="9" t="s">
        <v>169</v>
      </c>
      <c r="V172" s="9" t="s">
        <v>170</v>
      </c>
      <c r="W172" s="9" t="s">
        <v>456</v>
      </c>
      <c r="X172" s="18"/>
    </row>
    <row r="173" spans="1:25" ht="27" x14ac:dyDescent="0.25">
      <c r="B173" s="8" t="s">
        <v>571</v>
      </c>
      <c r="C173" s="8">
        <v>44</v>
      </c>
      <c r="D173" s="8"/>
      <c r="E173" s="74" t="s">
        <v>230</v>
      </c>
      <c r="F173" s="8" t="s">
        <v>231</v>
      </c>
      <c r="G173" s="8" t="s">
        <v>28</v>
      </c>
      <c r="H173" s="8" t="s">
        <v>28</v>
      </c>
      <c r="I173" s="8" t="s">
        <v>65</v>
      </c>
      <c r="J173" s="8" t="s">
        <v>796</v>
      </c>
      <c r="K173" s="8">
        <v>3</v>
      </c>
      <c r="L173" s="3">
        <v>40819</v>
      </c>
      <c r="M173" s="11">
        <v>898802.3</v>
      </c>
      <c r="N173" s="19" t="s">
        <v>171</v>
      </c>
      <c r="O173" s="8" t="s">
        <v>830</v>
      </c>
      <c r="P173" s="8">
        <v>2012</v>
      </c>
      <c r="Q173" s="8" t="s">
        <v>26</v>
      </c>
      <c r="R173" s="9" t="s">
        <v>20</v>
      </c>
      <c r="S173" s="9" t="s">
        <v>232</v>
      </c>
      <c r="T173" s="8" t="s">
        <v>233</v>
      </c>
      <c r="U173" s="9" t="s">
        <v>63</v>
      </c>
      <c r="V173" s="9" t="s">
        <v>234</v>
      </c>
      <c r="W173" s="9" t="s">
        <v>455</v>
      </c>
      <c r="X173" s="18"/>
    </row>
    <row r="174" spans="1:25" ht="27" x14ac:dyDescent="0.25">
      <c r="B174" s="8" t="s">
        <v>571</v>
      </c>
      <c r="C174" s="8">
        <v>43</v>
      </c>
      <c r="D174" s="8"/>
      <c r="E174" s="8" t="s">
        <v>154</v>
      </c>
      <c r="F174" s="8" t="s">
        <v>155</v>
      </c>
      <c r="G174" s="8" t="s">
        <v>28</v>
      </c>
      <c r="H174" s="8" t="s">
        <v>28</v>
      </c>
      <c r="I174" s="8" t="s">
        <v>65</v>
      </c>
      <c r="J174" s="8" t="s">
        <v>796</v>
      </c>
      <c r="K174" s="8">
        <v>5</v>
      </c>
      <c r="L174" s="3">
        <v>40798</v>
      </c>
      <c r="M174" s="11">
        <v>301390</v>
      </c>
      <c r="N174" s="8" t="s">
        <v>637</v>
      </c>
      <c r="O174" s="8" t="s">
        <v>588</v>
      </c>
      <c r="P174" s="9">
        <v>2010</v>
      </c>
      <c r="Q174" s="8" t="s">
        <v>71</v>
      </c>
      <c r="R174" s="9" t="s">
        <v>124</v>
      </c>
      <c r="S174" s="9" t="s">
        <v>156</v>
      </c>
      <c r="T174" s="8">
        <v>8616124835</v>
      </c>
      <c r="U174" s="9" t="s">
        <v>157</v>
      </c>
      <c r="V174" s="9" t="s">
        <v>158</v>
      </c>
      <c r="W174" s="9" t="s">
        <v>456</v>
      </c>
      <c r="X174" s="18"/>
    </row>
    <row r="175" spans="1:25" ht="27" x14ac:dyDescent="0.25">
      <c r="B175" s="8" t="s">
        <v>570</v>
      </c>
      <c r="C175" s="8">
        <v>42</v>
      </c>
      <c r="D175" s="8"/>
      <c r="E175" s="74" t="s">
        <v>387</v>
      </c>
      <c r="F175" s="8" t="s">
        <v>411</v>
      </c>
      <c r="G175" s="8" t="s">
        <v>28</v>
      </c>
      <c r="H175" s="8" t="s">
        <v>28</v>
      </c>
      <c r="I175" s="8" t="s">
        <v>83</v>
      </c>
      <c r="J175" s="8" t="s">
        <v>796</v>
      </c>
      <c r="K175" s="8">
        <v>3</v>
      </c>
      <c r="L175" s="3">
        <v>40788</v>
      </c>
      <c r="M175" s="11">
        <v>1923235</v>
      </c>
      <c r="N175" s="8" t="s">
        <v>171</v>
      </c>
      <c r="O175" s="8" t="s">
        <v>830</v>
      </c>
      <c r="P175" s="8">
        <v>2000</v>
      </c>
      <c r="Q175" s="8" t="s">
        <v>26</v>
      </c>
      <c r="R175" s="9" t="s">
        <v>20</v>
      </c>
      <c r="S175" s="9" t="s">
        <v>414</v>
      </c>
      <c r="T175" s="8" t="s">
        <v>412</v>
      </c>
      <c r="U175" s="9" t="s">
        <v>415</v>
      </c>
      <c r="V175" s="9" t="s">
        <v>413</v>
      </c>
      <c r="W175" s="9" t="s">
        <v>459</v>
      </c>
      <c r="X175" s="18"/>
    </row>
    <row r="176" spans="1:25" ht="27" x14ac:dyDescent="0.25">
      <c r="B176" s="8" t="s">
        <v>571</v>
      </c>
      <c r="C176" s="8">
        <v>41</v>
      </c>
      <c r="D176" s="8"/>
      <c r="E176" s="74" t="s">
        <v>235</v>
      </c>
      <c r="F176" s="19" t="s">
        <v>236</v>
      </c>
      <c r="G176" s="8" t="s">
        <v>28</v>
      </c>
      <c r="H176" s="8" t="s">
        <v>28</v>
      </c>
      <c r="I176" s="8" t="s">
        <v>241</v>
      </c>
      <c r="J176" s="8" t="s">
        <v>796</v>
      </c>
      <c r="K176" s="8">
        <v>5</v>
      </c>
      <c r="L176" s="3">
        <v>40788</v>
      </c>
      <c r="M176" s="11">
        <v>323000</v>
      </c>
      <c r="N176" s="8" t="s">
        <v>171</v>
      </c>
      <c r="O176" s="8" t="s">
        <v>830</v>
      </c>
      <c r="P176" s="8">
        <v>2010</v>
      </c>
      <c r="Q176" s="8" t="s">
        <v>26</v>
      </c>
      <c r="R176" s="9" t="s">
        <v>40</v>
      </c>
      <c r="S176" s="9" t="s">
        <v>237</v>
      </c>
      <c r="T176" s="8" t="s">
        <v>238</v>
      </c>
      <c r="U176" s="9" t="s">
        <v>239</v>
      </c>
      <c r="V176" s="9" t="s">
        <v>240</v>
      </c>
      <c r="W176" s="9" t="s">
        <v>456</v>
      </c>
      <c r="X176" s="18"/>
    </row>
    <row r="177" spans="2:24" ht="27" x14ac:dyDescent="0.25">
      <c r="B177" s="8" t="s">
        <v>570</v>
      </c>
      <c r="C177" s="8">
        <v>40</v>
      </c>
      <c r="D177" s="8"/>
      <c r="E177" s="8" t="s">
        <v>644</v>
      </c>
      <c r="F177" s="8" t="s">
        <v>146</v>
      </c>
      <c r="G177" s="8" t="s">
        <v>28</v>
      </c>
      <c r="H177" s="8" t="s">
        <v>28</v>
      </c>
      <c r="I177" s="8" t="s">
        <v>45</v>
      </c>
      <c r="J177" s="8" t="s">
        <v>796</v>
      </c>
      <c r="K177" s="8">
        <v>4</v>
      </c>
      <c r="L177" s="3">
        <v>40787</v>
      </c>
      <c r="M177" s="11">
        <v>211000</v>
      </c>
      <c r="N177" s="8">
        <v>100000</v>
      </c>
      <c r="O177" s="8" t="s">
        <v>25</v>
      </c>
      <c r="P177" s="8">
        <v>2009</v>
      </c>
      <c r="Q177" s="8" t="s">
        <v>71</v>
      </c>
      <c r="R177" s="9" t="s">
        <v>40</v>
      </c>
      <c r="S177" s="8" t="s">
        <v>147</v>
      </c>
      <c r="T177" s="9" t="s">
        <v>328</v>
      </c>
      <c r="U177" s="9" t="s">
        <v>138</v>
      </c>
      <c r="V177" s="9" t="s">
        <v>327</v>
      </c>
      <c r="W177" s="9" t="s">
        <v>459</v>
      </c>
      <c r="X177" s="18"/>
    </row>
    <row r="178" spans="2:24" ht="27" x14ac:dyDescent="0.25">
      <c r="B178" s="8" t="s">
        <v>571</v>
      </c>
      <c r="C178" s="8">
        <v>39</v>
      </c>
      <c r="D178" s="8"/>
      <c r="E178" s="9" t="s">
        <v>225</v>
      </c>
      <c r="F178" s="8" t="s">
        <v>226</v>
      </c>
      <c r="G178" s="8" t="s">
        <v>1</v>
      </c>
      <c r="H178" s="8" t="s">
        <v>28</v>
      </c>
      <c r="I178" s="8" t="s">
        <v>65</v>
      </c>
      <c r="J178" s="8" t="s">
        <v>796</v>
      </c>
      <c r="K178" s="8">
        <v>1</v>
      </c>
      <c r="L178" s="3">
        <v>40786</v>
      </c>
      <c r="M178" s="11"/>
      <c r="N178" s="8" t="s">
        <v>171</v>
      </c>
      <c r="O178" s="8" t="s">
        <v>171</v>
      </c>
      <c r="P178" s="8"/>
      <c r="Q178" s="8" t="s">
        <v>26</v>
      </c>
      <c r="R178" s="9" t="s">
        <v>40</v>
      </c>
      <c r="S178" s="9" t="s">
        <v>227</v>
      </c>
      <c r="T178" s="8" t="s">
        <v>228</v>
      </c>
      <c r="U178" s="9" t="s">
        <v>382</v>
      </c>
      <c r="V178" s="9" t="s">
        <v>229</v>
      </c>
      <c r="W178" s="9" t="s">
        <v>456</v>
      </c>
      <c r="X178" s="18"/>
    </row>
    <row r="179" spans="2:24" ht="27" x14ac:dyDescent="0.25">
      <c r="B179" s="8" t="s">
        <v>570</v>
      </c>
      <c r="C179" s="8">
        <v>38</v>
      </c>
      <c r="D179" s="8"/>
      <c r="E179" s="9" t="s">
        <v>248</v>
      </c>
      <c r="F179" s="8" t="s">
        <v>249</v>
      </c>
      <c r="G179" s="8" t="s">
        <v>28</v>
      </c>
      <c r="H179" s="8" t="s">
        <v>28</v>
      </c>
      <c r="I179" s="8" t="s">
        <v>65</v>
      </c>
      <c r="J179" s="8" t="s">
        <v>796</v>
      </c>
      <c r="K179" s="8">
        <v>3</v>
      </c>
      <c r="L179" s="3">
        <v>40777</v>
      </c>
      <c r="M179" s="11">
        <v>672840</v>
      </c>
      <c r="N179" s="11">
        <v>100000</v>
      </c>
      <c r="O179" s="8" t="s">
        <v>25</v>
      </c>
      <c r="P179" s="8">
        <v>2009</v>
      </c>
      <c r="Q179" s="8" t="s">
        <v>71</v>
      </c>
      <c r="R179" s="9" t="s">
        <v>40</v>
      </c>
      <c r="S179" s="9" t="s">
        <v>250</v>
      </c>
      <c r="T179" s="8" t="s">
        <v>251</v>
      </c>
      <c r="U179" s="9" t="s">
        <v>252</v>
      </c>
      <c r="V179" s="9" t="s">
        <v>253</v>
      </c>
      <c r="W179" s="9" t="s">
        <v>456</v>
      </c>
      <c r="X179" s="18"/>
    </row>
    <row r="180" spans="2:24" ht="27" x14ac:dyDescent="0.25">
      <c r="B180" s="8" t="s">
        <v>571</v>
      </c>
      <c r="C180" s="8">
        <v>37</v>
      </c>
      <c r="D180" s="8"/>
      <c r="E180" s="9" t="s">
        <v>242</v>
      </c>
      <c r="F180" s="8" t="s">
        <v>243</v>
      </c>
      <c r="G180" s="8" t="s">
        <v>1</v>
      </c>
      <c r="H180" s="8" t="s">
        <v>788</v>
      </c>
      <c r="I180" s="8" t="s">
        <v>65</v>
      </c>
      <c r="J180" s="8" t="s">
        <v>796</v>
      </c>
      <c r="K180" s="8">
        <v>5</v>
      </c>
      <c r="L180" s="3">
        <v>40774</v>
      </c>
      <c r="M180" s="11"/>
      <c r="N180" s="8" t="s">
        <v>171</v>
      </c>
      <c r="O180" s="9" t="s">
        <v>383</v>
      </c>
      <c r="P180" s="8"/>
      <c r="Q180" s="8" t="s">
        <v>36</v>
      </c>
      <c r="R180" s="9" t="s">
        <v>40</v>
      </c>
      <c r="S180" s="9" t="s">
        <v>244</v>
      </c>
      <c r="T180" s="8" t="s">
        <v>245</v>
      </c>
      <c r="U180" s="9" t="s">
        <v>246</v>
      </c>
      <c r="V180" s="9" t="s">
        <v>247</v>
      </c>
      <c r="W180" s="9" t="s">
        <v>456</v>
      </c>
      <c r="X180" s="18"/>
    </row>
    <row r="181" spans="2:24" ht="18" x14ac:dyDescent="0.25">
      <c r="B181" s="8" t="s">
        <v>571</v>
      </c>
      <c r="C181" s="8">
        <v>36</v>
      </c>
      <c r="D181" s="8"/>
      <c r="E181" s="9" t="s">
        <v>262</v>
      </c>
      <c r="F181" s="8" t="s">
        <v>263</v>
      </c>
      <c r="G181" s="8" t="s">
        <v>28</v>
      </c>
      <c r="H181" s="8" t="s">
        <v>28</v>
      </c>
      <c r="I181" s="8" t="s">
        <v>54</v>
      </c>
      <c r="J181" s="8" t="s">
        <v>796</v>
      </c>
      <c r="K181" s="8">
        <v>3</v>
      </c>
      <c r="L181" s="3">
        <v>40772</v>
      </c>
      <c r="M181" s="11">
        <v>254000</v>
      </c>
      <c r="N181" s="8" t="s">
        <v>637</v>
      </c>
      <c r="O181" s="8" t="s">
        <v>588</v>
      </c>
      <c r="P181" s="8">
        <v>2006</v>
      </c>
      <c r="Q181" s="8" t="s">
        <v>71</v>
      </c>
      <c r="R181" s="9" t="s">
        <v>20</v>
      </c>
      <c r="S181" s="9" t="s">
        <v>264</v>
      </c>
      <c r="T181" s="8" t="s">
        <v>265</v>
      </c>
      <c r="U181" s="9" t="s">
        <v>266</v>
      </c>
      <c r="V181" s="9" t="s">
        <v>267</v>
      </c>
      <c r="W181" s="9" t="s">
        <v>456</v>
      </c>
      <c r="X181" s="18"/>
    </row>
    <row r="182" spans="2:24" ht="27" x14ac:dyDescent="0.25">
      <c r="B182" s="8" t="s">
        <v>571</v>
      </c>
      <c r="C182" s="8">
        <v>35</v>
      </c>
      <c r="D182" s="8"/>
      <c r="E182" s="9" t="s">
        <v>343</v>
      </c>
      <c r="F182" s="8" t="s">
        <v>344</v>
      </c>
      <c r="G182" s="8" t="s">
        <v>28</v>
      </c>
      <c r="H182" s="8" t="s">
        <v>28</v>
      </c>
      <c r="I182" s="8" t="s">
        <v>115</v>
      </c>
      <c r="J182" s="8" t="s">
        <v>796</v>
      </c>
      <c r="K182" s="8">
        <v>2</v>
      </c>
      <c r="L182" s="3">
        <v>40771</v>
      </c>
      <c r="M182" s="11">
        <v>24000</v>
      </c>
      <c r="N182" s="11">
        <v>142000</v>
      </c>
      <c r="O182" s="8" t="s">
        <v>25</v>
      </c>
      <c r="P182" s="8">
        <v>2011</v>
      </c>
      <c r="Q182" s="8" t="s">
        <v>71</v>
      </c>
      <c r="R182" s="9" t="s">
        <v>20</v>
      </c>
      <c r="S182" s="9" t="s">
        <v>345</v>
      </c>
      <c r="T182" s="8" t="s">
        <v>403</v>
      </c>
      <c r="U182" s="9" t="s">
        <v>404</v>
      </c>
      <c r="V182" s="9" t="s">
        <v>375</v>
      </c>
      <c r="W182" s="9" t="s">
        <v>456</v>
      </c>
      <c r="X182" s="18"/>
    </row>
    <row r="183" spans="2:24" ht="18" x14ac:dyDescent="0.25">
      <c r="B183" s="8" t="s">
        <v>571</v>
      </c>
      <c r="C183" s="8">
        <v>34</v>
      </c>
      <c r="D183" s="8"/>
      <c r="E183" s="8" t="s">
        <v>199</v>
      </c>
      <c r="F183" s="8" t="s">
        <v>362</v>
      </c>
      <c r="G183" s="8" t="s">
        <v>1</v>
      </c>
      <c r="H183" s="8" t="s">
        <v>1</v>
      </c>
      <c r="I183" s="8" t="s">
        <v>115</v>
      </c>
      <c r="J183" s="8" t="s">
        <v>797</v>
      </c>
      <c r="K183" s="8">
        <v>2</v>
      </c>
      <c r="L183" s="3">
        <v>40716</v>
      </c>
      <c r="M183" s="11">
        <v>489120</v>
      </c>
      <c r="N183" s="8" t="s">
        <v>171</v>
      </c>
      <c r="O183" s="8" t="s">
        <v>171</v>
      </c>
      <c r="P183" s="8"/>
      <c r="Q183" s="8" t="s">
        <v>26</v>
      </c>
      <c r="R183" s="9" t="s">
        <v>124</v>
      </c>
      <c r="S183" s="9" t="s">
        <v>363</v>
      </c>
      <c r="T183" s="8" t="s">
        <v>364</v>
      </c>
      <c r="U183" s="9" t="s">
        <v>365</v>
      </c>
      <c r="V183" s="9" t="s">
        <v>366</v>
      </c>
      <c r="W183" s="9" t="s">
        <v>457</v>
      </c>
      <c r="X183" s="18"/>
    </row>
    <row r="184" spans="2:24" ht="27" x14ac:dyDescent="0.25">
      <c r="B184" s="8" t="s">
        <v>570</v>
      </c>
      <c r="C184" s="8">
        <v>33</v>
      </c>
      <c r="D184" s="8"/>
      <c r="E184" s="75" t="s">
        <v>194</v>
      </c>
      <c r="F184" s="8" t="s">
        <v>195</v>
      </c>
      <c r="G184" s="8" t="s">
        <v>28</v>
      </c>
      <c r="H184" s="8" t="s">
        <v>28</v>
      </c>
      <c r="I184" s="8" t="s">
        <v>45</v>
      </c>
      <c r="J184" s="8" t="s">
        <v>797</v>
      </c>
      <c r="K184" s="8">
        <v>5</v>
      </c>
      <c r="L184" s="3">
        <v>40695</v>
      </c>
      <c r="M184" s="11">
        <v>2643164</v>
      </c>
      <c r="N184" s="8" t="s">
        <v>171</v>
      </c>
      <c r="O184" s="8" t="s">
        <v>830</v>
      </c>
      <c r="P184" s="8">
        <v>2009</v>
      </c>
      <c r="Q184" s="8" t="s">
        <v>26</v>
      </c>
      <c r="R184" s="9" t="s">
        <v>40</v>
      </c>
      <c r="S184" s="9" t="s">
        <v>196</v>
      </c>
      <c r="T184" s="8" t="s">
        <v>197</v>
      </c>
      <c r="U184" s="9"/>
      <c r="V184" s="9" t="s">
        <v>198</v>
      </c>
      <c r="W184" s="9" t="s">
        <v>456</v>
      </c>
      <c r="X184" s="18"/>
    </row>
    <row r="185" spans="2:24" ht="27" x14ac:dyDescent="0.25">
      <c r="B185" s="8" t="s">
        <v>571</v>
      </c>
      <c r="C185" s="8">
        <v>32</v>
      </c>
      <c r="D185" s="8"/>
      <c r="E185" s="9" t="s">
        <v>219</v>
      </c>
      <c r="F185" s="8" t="s">
        <v>220</v>
      </c>
      <c r="G185" s="8" t="s">
        <v>28</v>
      </c>
      <c r="H185" s="8" t="s">
        <v>28</v>
      </c>
      <c r="I185" s="8" t="s">
        <v>27</v>
      </c>
      <c r="J185" s="8" t="s">
        <v>797</v>
      </c>
      <c r="K185" s="8">
        <v>3</v>
      </c>
      <c r="L185" s="3">
        <v>40674</v>
      </c>
      <c r="M185" s="11">
        <v>971100</v>
      </c>
      <c r="N185" s="8" t="s">
        <v>171</v>
      </c>
      <c r="O185" s="8" t="s">
        <v>171</v>
      </c>
      <c r="P185" s="8">
        <v>2011</v>
      </c>
      <c r="Q185" s="8" t="s">
        <v>26</v>
      </c>
      <c r="R185" s="9" t="s">
        <v>40</v>
      </c>
      <c r="S185" s="9" t="s">
        <v>221</v>
      </c>
      <c r="T185" s="8" t="s">
        <v>222</v>
      </c>
      <c r="U185" s="9" t="s">
        <v>223</v>
      </c>
      <c r="V185" s="9" t="s">
        <v>224</v>
      </c>
      <c r="W185" s="9" t="s">
        <v>456</v>
      </c>
      <c r="X185" s="18"/>
    </row>
    <row r="186" spans="2:24" ht="27" x14ac:dyDescent="0.25">
      <c r="B186" s="8" t="s">
        <v>571</v>
      </c>
      <c r="C186" s="8">
        <v>31</v>
      </c>
      <c r="D186" s="8"/>
      <c r="E186" s="9" t="s">
        <v>426</v>
      </c>
      <c r="F186" s="8" t="s">
        <v>431</v>
      </c>
      <c r="G186" s="8" t="s">
        <v>1</v>
      </c>
      <c r="H186" s="8" t="s">
        <v>788</v>
      </c>
      <c r="I186" s="8" t="s">
        <v>65</v>
      </c>
      <c r="J186" s="8" t="s">
        <v>797</v>
      </c>
      <c r="K186" s="8">
        <v>4</v>
      </c>
      <c r="L186" s="3">
        <v>40669</v>
      </c>
      <c r="M186" s="11"/>
      <c r="N186" s="8" t="s">
        <v>171</v>
      </c>
      <c r="O186" s="8" t="s">
        <v>171</v>
      </c>
      <c r="P186" s="8"/>
      <c r="Q186" s="8" t="s">
        <v>36</v>
      </c>
      <c r="R186" s="9" t="s">
        <v>40</v>
      </c>
      <c r="S186" s="9" t="s">
        <v>427</v>
      </c>
      <c r="T186" s="8" t="s">
        <v>428</v>
      </c>
      <c r="U186" s="9" t="s">
        <v>429</v>
      </c>
      <c r="V186" s="9" t="s">
        <v>430</v>
      </c>
      <c r="W186" s="9" t="s">
        <v>459</v>
      </c>
      <c r="X186" s="18"/>
    </row>
    <row r="187" spans="2:24" ht="27" x14ac:dyDescent="0.25">
      <c r="B187" s="8" t="s">
        <v>570</v>
      </c>
      <c r="C187" s="8">
        <v>30</v>
      </c>
      <c r="D187" s="8"/>
      <c r="E187" s="75" t="s">
        <v>550</v>
      </c>
      <c r="F187" s="8" t="s">
        <v>172</v>
      </c>
      <c r="G187" s="8" t="s">
        <v>28</v>
      </c>
      <c r="H187" s="8" t="s">
        <v>28</v>
      </c>
      <c r="I187" s="8" t="s">
        <v>54</v>
      </c>
      <c r="J187" s="8" t="s">
        <v>797</v>
      </c>
      <c r="K187" s="8">
        <v>3</v>
      </c>
      <c r="L187" s="3">
        <v>40648</v>
      </c>
      <c r="M187" s="11">
        <v>223000</v>
      </c>
      <c r="N187" s="8" t="s">
        <v>637</v>
      </c>
      <c r="O187" s="8" t="s">
        <v>830</v>
      </c>
      <c r="P187" s="8">
        <v>2001</v>
      </c>
      <c r="Q187" s="8" t="s">
        <v>26</v>
      </c>
      <c r="R187" s="9" t="s">
        <v>124</v>
      </c>
      <c r="S187" s="9" t="s">
        <v>173</v>
      </c>
      <c r="T187" s="9" t="s">
        <v>174</v>
      </c>
      <c r="U187" s="9" t="s">
        <v>175</v>
      </c>
      <c r="V187" s="9" t="s">
        <v>176</v>
      </c>
      <c r="W187" s="9" t="s">
        <v>456</v>
      </c>
      <c r="X187" s="18"/>
    </row>
    <row r="188" spans="2:24" ht="27" x14ac:dyDescent="0.25">
      <c r="B188" s="8" t="s">
        <v>571</v>
      </c>
      <c r="C188" s="8">
        <v>29</v>
      </c>
      <c r="D188" s="8"/>
      <c r="E188" s="8" t="s">
        <v>188</v>
      </c>
      <c r="F188" s="8" t="s">
        <v>189</v>
      </c>
      <c r="G188" s="8" t="s">
        <v>1</v>
      </c>
      <c r="H188" s="8" t="s">
        <v>788</v>
      </c>
      <c r="I188" s="8" t="s">
        <v>65</v>
      </c>
      <c r="J188" s="8" t="s">
        <v>797</v>
      </c>
      <c r="K188" s="8">
        <v>1</v>
      </c>
      <c r="L188" s="3">
        <v>40597</v>
      </c>
      <c r="M188" s="11">
        <v>201620</v>
      </c>
      <c r="N188" s="8" t="s">
        <v>171</v>
      </c>
      <c r="O188" s="8" t="s">
        <v>171</v>
      </c>
      <c r="P188" s="8"/>
      <c r="Q188" s="8" t="s">
        <v>36</v>
      </c>
      <c r="R188" s="9" t="s">
        <v>40</v>
      </c>
      <c r="S188" s="9" t="s">
        <v>190</v>
      </c>
      <c r="T188" s="8" t="s">
        <v>191</v>
      </c>
      <c r="U188" s="9" t="s">
        <v>192</v>
      </c>
      <c r="V188" s="9" t="s">
        <v>193</v>
      </c>
      <c r="W188" s="9"/>
      <c r="X188" s="18"/>
    </row>
    <row r="189" spans="2:24" ht="27" x14ac:dyDescent="0.25">
      <c r="B189" s="8" t="s">
        <v>571</v>
      </c>
      <c r="C189" s="8">
        <v>28</v>
      </c>
      <c r="D189" s="8"/>
      <c r="E189" s="8" t="s">
        <v>560</v>
      </c>
      <c r="F189" s="8" t="s">
        <v>211</v>
      </c>
      <c r="G189" s="8" t="s">
        <v>1</v>
      </c>
      <c r="H189" s="8" t="s">
        <v>788</v>
      </c>
      <c r="I189" s="8" t="s">
        <v>65</v>
      </c>
      <c r="J189" s="8" t="s">
        <v>797</v>
      </c>
      <c r="K189" s="8">
        <v>2</v>
      </c>
      <c r="L189" s="3">
        <v>40594</v>
      </c>
      <c r="M189" s="11">
        <v>171000</v>
      </c>
      <c r="N189" s="8" t="s">
        <v>171</v>
      </c>
      <c r="O189" s="8" t="s">
        <v>171</v>
      </c>
      <c r="P189" s="8" t="s">
        <v>216</v>
      </c>
      <c r="Q189" s="8" t="s">
        <v>26</v>
      </c>
      <c r="R189" s="9" t="s">
        <v>40</v>
      </c>
      <c r="S189" s="9" t="s">
        <v>212</v>
      </c>
      <c r="T189" s="8" t="s">
        <v>213</v>
      </c>
      <c r="U189" s="9" t="s">
        <v>214</v>
      </c>
      <c r="V189" s="9" t="s">
        <v>215</v>
      </c>
      <c r="W189" s="9" t="s">
        <v>455</v>
      </c>
      <c r="X189" s="18"/>
    </row>
    <row r="190" spans="2:24" ht="27" x14ac:dyDescent="0.25">
      <c r="B190" s="8" t="s">
        <v>571</v>
      </c>
      <c r="C190" s="8">
        <v>27</v>
      </c>
      <c r="D190" s="8"/>
      <c r="E190" s="9" t="s">
        <v>330</v>
      </c>
      <c r="F190" s="8" t="s">
        <v>331</v>
      </c>
      <c r="G190" s="8" t="s">
        <v>1</v>
      </c>
      <c r="H190" s="8" t="s">
        <v>1</v>
      </c>
      <c r="I190" s="8" t="s">
        <v>115</v>
      </c>
      <c r="J190" s="8" t="s">
        <v>797</v>
      </c>
      <c r="K190" s="8">
        <v>2</v>
      </c>
      <c r="L190" s="3">
        <v>40591</v>
      </c>
      <c r="M190" s="11">
        <v>60000</v>
      </c>
      <c r="N190" s="8" t="s">
        <v>171</v>
      </c>
      <c r="O190" s="8" t="s">
        <v>171</v>
      </c>
      <c r="P190" s="8">
        <v>2001</v>
      </c>
      <c r="Q190" s="8" t="s">
        <v>26</v>
      </c>
      <c r="R190" s="9" t="s">
        <v>131</v>
      </c>
      <c r="S190" s="9" t="s">
        <v>332</v>
      </c>
      <c r="T190" s="8" t="s">
        <v>333</v>
      </c>
      <c r="U190" s="27" t="s">
        <v>632</v>
      </c>
      <c r="V190" s="9" t="s">
        <v>334</v>
      </c>
      <c r="W190" s="9" t="s">
        <v>456</v>
      </c>
      <c r="X190" s="18"/>
    </row>
    <row r="191" spans="2:24" ht="18" x14ac:dyDescent="0.25">
      <c r="B191" s="8" t="s">
        <v>571</v>
      </c>
      <c r="C191" s="8">
        <v>26</v>
      </c>
      <c r="D191" s="8"/>
      <c r="E191" s="9" t="s">
        <v>129</v>
      </c>
      <c r="F191" s="8" t="s">
        <v>130</v>
      </c>
      <c r="G191" s="8" t="s">
        <v>1</v>
      </c>
      <c r="H191" s="8" t="s">
        <v>788</v>
      </c>
      <c r="I191" s="8" t="s">
        <v>433</v>
      </c>
      <c r="J191" s="8" t="s">
        <v>797</v>
      </c>
      <c r="K191" s="8">
        <v>2</v>
      </c>
      <c r="L191" s="3">
        <v>40581</v>
      </c>
      <c r="M191" s="11"/>
      <c r="N191" s="8" t="s">
        <v>171</v>
      </c>
      <c r="O191" s="8" t="s">
        <v>171</v>
      </c>
      <c r="P191" s="8"/>
      <c r="Q191" s="8" t="s">
        <v>36</v>
      </c>
      <c r="R191" s="9" t="s">
        <v>131</v>
      </c>
      <c r="S191" s="9" t="s">
        <v>129</v>
      </c>
      <c r="T191" s="8"/>
      <c r="U191" s="9"/>
      <c r="V191" s="9"/>
      <c r="W191" s="9" t="s">
        <v>456</v>
      </c>
      <c r="X191" s="18"/>
    </row>
    <row r="192" spans="2:24" ht="18" x14ac:dyDescent="0.25">
      <c r="B192" s="8" t="s">
        <v>570</v>
      </c>
      <c r="C192" s="8">
        <v>25</v>
      </c>
      <c r="D192" s="8"/>
      <c r="E192" s="8" t="s">
        <v>18</v>
      </c>
      <c r="F192" s="8" t="s">
        <v>19</v>
      </c>
      <c r="G192" s="8" t="s">
        <v>28</v>
      </c>
      <c r="H192" s="8" t="s">
        <v>28</v>
      </c>
      <c r="I192" s="8" t="s">
        <v>27</v>
      </c>
      <c r="J192" s="8" t="s">
        <v>798</v>
      </c>
      <c r="K192" s="8">
        <v>4</v>
      </c>
      <c r="L192" s="3">
        <v>40519</v>
      </c>
      <c r="M192" s="11">
        <v>1396560</v>
      </c>
      <c r="N192" s="4">
        <v>150000</v>
      </c>
      <c r="O192" s="8" t="s">
        <v>25</v>
      </c>
      <c r="P192" s="9">
        <v>1980</v>
      </c>
      <c r="Q192" s="8" t="s">
        <v>71</v>
      </c>
      <c r="R192" s="9" t="s">
        <v>20</v>
      </c>
      <c r="S192" s="9" t="s">
        <v>21</v>
      </c>
      <c r="T192" s="9" t="s">
        <v>22</v>
      </c>
      <c r="U192" s="9" t="s">
        <v>23</v>
      </c>
      <c r="V192" s="9" t="s">
        <v>24</v>
      </c>
      <c r="W192" s="9" t="s">
        <v>456</v>
      </c>
      <c r="X192" s="18"/>
    </row>
    <row r="193" spans="2:24" ht="18" x14ac:dyDescent="0.25">
      <c r="B193" s="8" t="s">
        <v>570</v>
      </c>
      <c r="C193" s="8">
        <v>24</v>
      </c>
      <c r="D193" s="8"/>
      <c r="E193" s="8" t="s">
        <v>29</v>
      </c>
      <c r="F193" s="8" t="s">
        <v>30</v>
      </c>
      <c r="G193" s="8" t="s">
        <v>28</v>
      </c>
      <c r="H193" s="8" t="s">
        <v>28</v>
      </c>
      <c r="I193" s="8" t="s">
        <v>37</v>
      </c>
      <c r="J193" s="8" t="s">
        <v>798</v>
      </c>
      <c r="K193" s="8">
        <v>2</v>
      </c>
      <c r="L193" s="3">
        <v>40515</v>
      </c>
      <c r="M193" s="11"/>
      <c r="N193" s="8">
        <v>49000</v>
      </c>
      <c r="O193" s="8" t="s">
        <v>25</v>
      </c>
      <c r="P193" s="8">
        <v>2010</v>
      </c>
      <c r="Q193" s="8" t="s">
        <v>71</v>
      </c>
      <c r="R193" s="9" t="s">
        <v>20</v>
      </c>
      <c r="S193" s="9" t="s">
        <v>31</v>
      </c>
      <c r="T193" s="8" t="s">
        <v>32</v>
      </c>
      <c r="U193" s="9" t="s">
        <v>33</v>
      </c>
      <c r="V193" s="9" t="s">
        <v>34</v>
      </c>
      <c r="W193" s="9" t="s">
        <v>461</v>
      </c>
      <c r="X193" s="18"/>
    </row>
    <row r="194" spans="2:24" ht="18" x14ac:dyDescent="0.25">
      <c r="B194" s="8" t="s">
        <v>570</v>
      </c>
      <c r="C194" s="8">
        <v>23</v>
      </c>
      <c r="D194" s="8"/>
      <c r="E194" s="8" t="s">
        <v>105</v>
      </c>
      <c r="F194" s="8" t="s">
        <v>106</v>
      </c>
      <c r="G194" s="8" t="s">
        <v>1</v>
      </c>
      <c r="H194" s="8" t="s">
        <v>1</v>
      </c>
      <c r="I194" s="8" t="s">
        <v>54</v>
      </c>
      <c r="J194" s="8" t="s">
        <v>798</v>
      </c>
      <c r="K194" s="8">
        <v>3</v>
      </c>
      <c r="L194" s="3">
        <v>40472</v>
      </c>
      <c r="M194" s="11">
        <v>368340</v>
      </c>
      <c r="N194" s="8" t="s">
        <v>35</v>
      </c>
      <c r="O194" s="8" t="s">
        <v>35</v>
      </c>
      <c r="P194" s="8">
        <v>2008</v>
      </c>
      <c r="Q194" s="8" t="s">
        <v>26</v>
      </c>
      <c r="R194" s="9" t="s">
        <v>20</v>
      </c>
      <c r="S194" s="9" t="s">
        <v>107</v>
      </c>
      <c r="T194" s="8" t="s">
        <v>108</v>
      </c>
      <c r="U194" s="9"/>
      <c r="V194" s="9" t="s">
        <v>109</v>
      </c>
      <c r="W194" s="9" t="s">
        <v>456</v>
      </c>
      <c r="X194" s="18"/>
    </row>
    <row r="195" spans="2:24" ht="27" x14ac:dyDescent="0.25">
      <c r="B195" s="8" t="s">
        <v>570</v>
      </c>
      <c r="C195" s="8">
        <v>22</v>
      </c>
      <c r="D195" s="8"/>
      <c r="E195" s="8" t="s">
        <v>55</v>
      </c>
      <c r="F195" s="8" t="s">
        <v>56</v>
      </c>
      <c r="G195" s="8" t="s">
        <v>28</v>
      </c>
      <c r="H195" s="8" t="s">
        <v>1</v>
      </c>
      <c r="I195" s="8" t="s">
        <v>54</v>
      </c>
      <c r="J195" s="8" t="s">
        <v>798</v>
      </c>
      <c r="K195" s="8">
        <v>3</v>
      </c>
      <c r="L195" s="3">
        <v>40472</v>
      </c>
      <c r="M195" s="11">
        <v>541680</v>
      </c>
      <c r="N195" s="8" t="s">
        <v>35</v>
      </c>
      <c r="O195" s="8" t="s">
        <v>35</v>
      </c>
      <c r="P195" s="8">
        <v>2007</v>
      </c>
      <c r="Q195" s="8" t="s">
        <v>26</v>
      </c>
      <c r="R195" s="9" t="s">
        <v>20</v>
      </c>
      <c r="S195" s="9" t="s">
        <v>57</v>
      </c>
      <c r="T195" s="9" t="s">
        <v>58</v>
      </c>
      <c r="U195" s="9"/>
      <c r="V195" s="9" t="s">
        <v>59</v>
      </c>
      <c r="W195" s="9" t="s">
        <v>460</v>
      </c>
      <c r="X195" s="18"/>
    </row>
    <row r="196" spans="2:24" ht="18" x14ac:dyDescent="0.25">
      <c r="B196" s="8" t="s">
        <v>571</v>
      </c>
      <c r="C196" s="8">
        <v>21</v>
      </c>
      <c r="D196" s="8"/>
      <c r="E196" s="9" t="s">
        <v>116</v>
      </c>
      <c r="F196" s="8" t="s">
        <v>117</v>
      </c>
      <c r="G196" s="8" t="s">
        <v>1</v>
      </c>
      <c r="H196" s="8" t="s">
        <v>788</v>
      </c>
      <c r="I196" s="8" t="s">
        <v>121</v>
      </c>
      <c r="J196" s="8" t="s">
        <v>798</v>
      </c>
      <c r="K196" s="8">
        <v>1</v>
      </c>
      <c r="L196" s="3">
        <v>40456</v>
      </c>
      <c r="M196" s="11"/>
      <c r="N196" s="8" t="s">
        <v>35</v>
      </c>
      <c r="O196" s="8" t="s">
        <v>35</v>
      </c>
      <c r="P196" s="8">
        <v>2010</v>
      </c>
      <c r="Q196" s="8" t="s">
        <v>36</v>
      </c>
      <c r="R196" s="9" t="s">
        <v>40</v>
      </c>
      <c r="S196" s="9" t="s">
        <v>118</v>
      </c>
      <c r="T196" s="8" t="s">
        <v>119</v>
      </c>
      <c r="U196" s="9"/>
      <c r="V196" s="9" t="s">
        <v>120</v>
      </c>
      <c r="W196" s="9" t="s">
        <v>456</v>
      </c>
      <c r="X196" s="18"/>
    </row>
    <row r="197" spans="2:24" ht="18" x14ac:dyDescent="0.25">
      <c r="B197" s="8" t="s">
        <v>570</v>
      </c>
      <c r="C197" s="8">
        <v>20</v>
      </c>
      <c r="D197" s="8"/>
      <c r="E197" s="9" t="s">
        <v>386</v>
      </c>
      <c r="F197" s="8" t="s">
        <v>390</v>
      </c>
      <c r="G197" s="8" t="s">
        <v>28</v>
      </c>
      <c r="H197" s="8" t="s">
        <v>28</v>
      </c>
      <c r="I197" s="8" t="s">
        <v>45</v>
      </c>
      <c r="J197" s="8" t="s">
        <v>798</v>
      </c>
      <c r="K197" s="8">
        <v>4</v>
      </c>
      <c r="L197" s="3">
        <v>40434</v>
      </c>
      <c r="M197" s="11">
        <v>366527</v>
      </c>
      <c r="N197" s="11">
        <v>50000</v>
      </c>
      <c r="O197" s="8" t="s">
        <v>25</v>
      </c>
      <c r="P197" s="8">
        <v>2008</v>
      </c>
      <c r="Q197" s="8" t="s">
        <v>71</v>
      </c>
      <c r="R197" s="9" t="s">
        <v>20</v>
      </c>
      <c r="S197" s="9" t="s">
        <v>391</v>
      </c>
      <c r="T197" s="8"/>
      <c r="U197" s="9"/>
      <c r="V197" s="9" t="s">
        <v>405</v>
      </c>
      <c r="W197" s="9" t="s">
        <v>459</v>
      </c>
      <c r="X197" s="18"/>
    </row>
    <row r="198" spans="2:24" ht="18" x14ac:dyDescent="0.25">
      <c r="B198" s="8" t="s">
        <v>571</v>
      </c>
      <c r="C198" s="8">
        <v>19</v>
      </c>
      <c r="D198" s="8"/>
      <c r="E198" s="75" t="s">
        <v>101</v>
      </c>
      <c r="F198" s="8" t="s">
        <v>102</v>
      </c>
      <c r="G198" s="8" t="s">
        <v>28</v>
      </c>
      <c r="H198" s="8" t="s">
        <v>28</v>
      </c>
      <c r="I198" s="8" t="s">
        <v>65</v>
      </c>
      <c r="J198" s="8" t="s">
        <v>799</v>
      </c>
      <c r="K198" s="8">
        <v>3</v>
      </c>
      <c r="L198" s="3">
        <v>40227</v>
      </c>
      <c r="M198" s="11">
        <v>36000</v>
      </c>
      <c r="N198" s="8" t="s">
        <v>35</v>
      </c>
      <c r="O198" s="8" t="s">
        <v>830</v>
      </c>
      <c r="P198" s="8">
        <v>2009</v>
      </c>
      <c r="Q198" s="8" t="s">
        <v>26</v>
      </c>
      <c r="R198" s="9" t="s">
        <v>20</v>
      </c>
      <c r="S198" s="9" t="s">
        <v>103</v>
      </c>
      <c r="T198" s="9" t="s">
        <v>547</v>
      </c>
      <c r="U198" s="9" t="s">
        <v>548</v>
      </c>
      <c r="V198" s="9" t="s">
        <v>104</v>
      </c>
      <c r="W198" s="9" t="s">
        <v>455</v>
      </c>
      <c r="X198" s="18"/>
    </row>
    <row r="199" spans="2:24" ht="18" x14ac:dyDescent="0.25">
      <c r="B199" s="8" t="s">
        <v>570</v>
      </c>
      <c r="C199" s="8">
        <v>18</v>
      </c>
      <c r="D199" s="8"/>
      <c r="E199" s="20" t="s">
        <v>38</v>
      </c>
      <c r="F199" s="20" t="s">
        <v>39</v>
      </c>
      <c r="G199" s="8" t="s">
        <v>28</v>
      </c>
      <c r="H199" s="8" t="s">
        <v>1</v>
      </c>
      <c r="I199" s="8" t="s">
        <v>45</v>
      </c>
      <c r="J199" s="8" t="s">
        <v>800</v>
      </c>
      <c r="K199" s="8">
        <v>2</v>
      </c>
      <c r="L199" s="3">
        <v>40165</v>
      </c>
      <c r="M199" s="11">
        <v>79500</v>
      </c>
      <c r="N199" s="4">
        <v>100000</v>
      </c>
      <c r="O199" s="8" t="s">
        <v>25</v>
      </c>
      <c r="P199" s="8">
        <v>2010</v>
      </c>
      <c r="Q199" s="8" t="s">
        <v>26</v>
      </c>
      <c r="R199" s="9" t="s">
        <v>40</v>
      </c>
      <c r="S199" s="8" t="s">
        <v>41</v>
      </c>
      <c r="T199" s="9" t="s">
        <v>42</v>
      </c>
      <c r="U199" s="9" t="s">
        <v>43</v>
      </c>
      <c r="V199" s="9" t="s">
        <v>44</v>
      </c>
      <c r="W199" s="9" t="s">
        <v>456</v>
      </c>
      <c r="X199" s="18"/>
    </row>
    <row r="200" spans="2:24" ht="27" x14ac:dyDescent="0.25">
      <c r="B200" s="8" t="s">
        <v>571</v>
      </c>
      <c r="C200" s="8">
        <v>17</v>
      </c>
      <c r="D200" s="8"/>
      <c r="E200" s="8" t="s">
        <v>84</v>
      </c>
      <c r="F200" s="8" t="s">
        <v>85</v>
      </c>
      <c r="G200" s="8" t="s">
        <v>1</v>
      </c>
      <c r="H200" s="8" t="s">
        <v>1</v>
      </c>
      <c r="I200" s="8" t="s">
        <v>83</v>
      </c>
      <c r="J200" s="8" t="s">
        <v>800</v>
      </c>
      <c r="K200" s="8">
        <v>1</v>
      </c>
      <c r="L200" s="3">
        <v>40158</v>
      </c>
      <c r="M200" s="11"/>
      <c r="N200" s="8" t="s">
        <v>35</v>
      </c>
      <c r="O200" s="8" t="s">
        <v>35</v>
      </c>
      <c r="P200" s="8">
        <v>2009</v>
      </c>
      <c r="Q200" s="8" t="s">
        <v>36</v>
      </c>
      <c r="R200" s="9" t="s">
        <v>20</v>
      </c>
      <c r="S200" s="9" t="s">
        <v>86</v>
      </c>
      <c r="T200" s="8"/>
      <c r="U200" s="9" t="s">
        <v>326</v>
      </c>
      <c r="V200" s="9" t="s">
        <v>87</v>
      </c>
      <c r="W200" s="9" t="s">
        <v>459</v>
      </c>
      <c r="X200" s="18"/>
    </row>
    <row r="201" spans="2:24" ht="18" x14ac:dyDescent="0.25">
      <c r="B201" s="8" t="s">
        <v>571</v>
      </c>
      <c r="C201" s="8">
        <v>16</v>
      </c>
      <c r="D201" s="8"/>
      <c r="E201" s="8" t="s">
        <v>94</v>
      </c>
      <c r="F201" s="8" t="s">
        <v>95</v>
      </c>
      <c r="G201" s="8" t="s">
        <v>1</v>
      </c>
      <c r="H201" s="8" t="s">
        <v>788</v>
      </c>
      <c r="I201" s="8" t="s">
        <v>83</v>
      </c>
      <c r="J201" s="8" t="s">
        <v>800</v>
      </c>
      <c r="K201" s="8">
        <v>1</v>
      </c>
      <c r="L201" s="3">
        <v>40102</v>
      </c>
      <c r="M201" s="11"/>
      <c r="N201" s="8" t="s">
        <v>35</v>
      </c>
      <c r="O201" s="8" t="s">
        <v>35</v>
      </c>
      <c r="P201" s="8">
        <v>2009</v>
      </c>
      <c r="Q201" s="8" t="s">
        <v>36</v>
      </c>
      <c r="R201" s="9" t="s">
        <v>96</v>
      </c>
      <c r="S201" s="9" t="s">
        <v>97</v>
      </c>
      <c r="T201" s="9" t="s">
        <v>98</v>
      </c>
      <c r="U201" s="9" t="s">
        <v>99</v>
      </c>
      <c r="V201" s="9" t="s">
        <v>100</v>
      </c>
      <c r="W201" s="9" t="s">
        <v>459</v>
      </c>
      <c r="X201" s="18"/>
    </row>
    <row r="202" spans="2:24" ht="18" x14ac:dyDescent="0.25">
      <c r="B202" s="8" t="s">
        <v>571</v>
      </c>
      <c r="C202" s="8">
        <v>15</v>
      </c>
      <c r="D202" s="8"/>
      <c r="E202" s="8" t="s">
        <v>110</v>
      </c>
      <c r="F202" s="19" t="s">
        <v>111</v>
      </c>
      <c r="G202" s="8" t="s">
        <v>28</v>
      </c>
      <c r="H202" s="8" t="s">
        <v>28</v>
      </c>
      <c r="I202" s="8" t="s">
        <v>115</v>
      </c>
      <c r="J202" s="8" t="s">
        <v>800</v>
      </c>
      <c r="K202" s="8">
        <v>3</v>
      </c>
      <c r="L202" s="3">
        <v>40049</v>
      </c>
      <c r="M202" s="11">
        <v>2162065</v>
      </c>
      <c r="N202" s="8" t="s">
        <v>35</v>
      </c>
      <c r="O202" s="8" t="s">
        <v>35</v>
      </c>
      <c r="P202" s="8">
        <v>2009</v>
      </c>
      <c r="Q202" s="8" t="s">
        <v>26</v>
      </c>
      <c r="R202" s="9" t="s">
        <v>40</v>
      </c>
      <c r="S202" s="9" t="s">
        <v>112</v>
      </c>
      <c r="T202" s="9" t="s">
        <v>447</v>
      </c>
      <c r="U202" s="27" t="s">
        <v>113</v>
      </c>
      <c r="V202" s="9" t="s">
        <v>114</v>
      </c>
      <c r="W202" s="9" t="s">
        <v>456</v>
      </c>
      <c r="X202" s="18"/>
    </row>
    <row r="203" spans="2:24" ht="27" x14ac:dyDescent="0.25">
      <c r="B203" s="8" t="s">
        <v>571</v>
      </c>
      <c r="C203" s="8">
        <v>14</v>
      </c>
      <c r="D203" s="8"/>
      <c r="E203" s="74" t="s">
        <v>254</v>
      </c>
      <c r="F203" s="8" t="s">
        <v>255</v>
      </c>
      <c r="G203" s="8" t="s">
        <v>28</v>
      </c>
      <c r="H203" s="8" t="s">
        <v>28</v>
      </c>
      <c r="I203" s="8" t="s">
        <v>54</v>
      </c>
      <c r="J203" s="8" t="s">
        <v>800</v>
      </c>
      <c r="K203" s="8">
        <v>2</v>
      </c>
      <c r="L203" s="3">
        <v>40042</v>
      </c>
      <c r="M203" s="11">
        <v>102350</v>
      </c>
      <c r="N203" s="77" t="s">
        <v>832</v>
      </c>
      <c r="O203" s="8" t="s">
        <v>830</v>
      </c>
      <c r="P203" s="8">
        <v>2009</v>
      </c>
      <c r="Q203" s="8" t="s">
        <v>71</v>
      </c>
      <c r="R203" s="9" t="s">
        <v>40</v>
      </c>
      <c r="S203" s="9" t="s">
        <v>256</v>
      </c>
      <c r="T203" s="8" t="s">
        <v>257</v>
      </c>
      <c r="U203" s="9" t="s">
        <v>52</v>
      </c>
      <c r="V203" s="9" t="s">
        <v>258</v>
      </c>
      <c r="W203" s="9" t="s">
        <v>456</v>
      </c>
      <c r="X203" s="18"/>
    </row>
    <row r="204" spans="2:24" ht="27" x14ac:dyDescent="0.25">
      <c r="B204" s="8" t="s">
        <v>571</v>
      </c>
      <c r="C204" s="8">
        <v>13</v>
      </c>
      <c r="D204" s="8"/>
      <c r="E204" s="9" t="s">
        <v>122</v>
      </c>
      <c r="F204" s="8" t="s">
        <v>123</v>
      </c>
      <c r="G204" s="8" t="s">
        <v>1</v>
      </c>
      <c r="H204" s="8" t="s">
        <v>788</v>
      </c>
      <c r="I204" s="8" t="s">
        <v>45</v>
      </c>
      <c r="J204" s="8" t="s">
        <v>801</v>
      </c>
      <c r="K204" s="8">
        <v>1</v>
      </c>
      <c r="L204" s="3">
        <v>39994</v>
      </c>
      <c r="M204" s="11"/>
      <c r="N204" s="8" t="s">
        <v>35</v>
      </c>
      <c r="O204" s="8" t="s">
        <v>35</v>
      </c>
      <c r="P204" s="8">
        <v>2009</v>
      </c>
      <c r="Q204" s="8" t="s">
        <v>26</v>
      </c>
      <c r="R204" s="9" t="s">
        <v>124</v>
      </c>
      <c r="S204" s="9" t="s">
        <v>125</v>
      </c>
      <c r="T204" s="8" t="s">
        <v>126</v>
      </c>
      <c r="U204" s="9" t="s">
        <v>127</v>
      </c>
      <c r="V204" s="9" t="s">
        <v>128</v>
      </c>
      <c r="W204" s="9" t="s">
        <v>456</v>
      </c>
      <c r="X204" s="18"/>
    </row>
    <row r="205" spans="2:24" ht="18" x14ac:dyDescent="0.25">
      <c r="B205" s="8" t="s">
        <v>571</v>
      </c>
      <c r="C205" s="8">
        <v>12</v>
      </c>
      <c r="D205" s="8"/>
      <c r="E205" s="8" t="s">
        <v>88</v>
      </c>
      <c r="F205" s="8" t="s">
        <v>89</v>
      </c>
      <c r="G205" s="8" t="s">
        <v>1</v>
      </c>
      <c r="H205" s="8" t="s">
        <v>788</v>
      </c>
      <c r="I205" s="8" t="s">
        <v>83</v>
      </c>
      <c r="J205" s="8" t="s">
        <v>801</v>
      </c>
      <c r="K205" s="8">
        <v>1</v>
      </c>
      <c r="L205" s="3">
        <v>39944</v>
      </c>
      <c r="M205" s="11"/>
      <c r="N205" s="8" t="s">
        <v>35</v>
      </c>
      <c r="O205" s="8" t="s">
        <v>35</v>
      </c>
      <c r="P205" s="8">
        <v>2009</v>
      </c>
      <c r="Q205" s="8" t="s">
        <v>36</v>
      </c>
      <c r="R205" s="9" t="s">
        <v>20</v>
      </c>
      <c r="S205" s="9" t="s">
        <v>90</v>
      </c>
      <c r="T205" s="9" t="s">
        <v>91</v>
      </c>
      <c r="U205" s="9" t="s">
        <v>92</v>
      </c>
      <c r="V205" s="9" t="s">
        <v>93</v>
      </c>
      <c r="W205" s="9" t="s">
        <v>456</v>
      </c>
      <c r="X205" s="18"/>
    </row>
    <row r="206" spans="2:24" ht="27" x14ac:dyDescent="0.25">
      <c r="B206" s="8" t="s">
        <v>570</v>
      </c>
      <c r="C206" s="8">
        <v>11</v>
      </c>
      <c r="D206" s="8"/>
      <c r="E206" s="8" t="s">
        <v>336</v>
      </c>
      <c r="F206" s="8" t="s">
        <v>217</v>
      </c>
      <c r="G206" s="8" t="s">
        <v>28</v>
      </c>
      <c r="H206" s="8" t="s">
        <v>28</v>
      </c>
      <c r="I206" s="8" t="s">
        <v>45</v>
      </c>
      <c r="J206" s="8" t="s">
        <v>801</v>
      </c>
      <c r="K206" s="8">
        <v>3</v>
      </c>
      <c r="L206" s="3">
        <v>39884</v>
      </c>
      <c r="M206" s="11">
        <v>96000</v>
      </c>
      <c r="N206" s="8">
        <v>43700</v>
      </c>
      <c r="O206" s="11" t="s">
        <v>25</v>
      </c>
      <c r="P206" s="8">
        <v>2009</v>
      </c>
      <c r="Q206" s="8" t="s">
        <v>71</v>
      </c>
      <c r="R206" s="9" t="s">
        <v>337</v>
      </c>
      <c r="S206" s="9" t="s">
        <v>218</v>
      </c>
      <c r="T206" s="8" t="s">
        <v>338</v>
      </c>
      <c r="U206" s="9"/>
      <c r="V206" s="9" t="s">
        <v>339</v>
      </c>
      <c r="W206" s="9" t="s">
        <v>456</v>
      </c>
      <c r="X206" s="18"/>
    </row>
    <row r="207" spans="2:24" ht="27" x14ac:dyDescent="0.25">
      <c r="B207" s="8" t="s">
        <v>571</v>
      </c>
      <c r="C207" s="8">
        <v>10</v>
      </c>
      <c r="D207" s="8"/>
      <c r="E207" s="9" t="s">
        <v>350</v>
      </c>
      <c r="F207" s="8" t="s">
        <v>351</v>
      </c>
      <c r="G207" s="8" t="s">
        <v>1</v>
      </c>
      <c r="H207" s="8" t="s">
        <v>788</v>
      </c>
      <c r="I207" s="8" t="s">
        <v>54</v>
      </c>
      <c r="J207" s="8" t="s">
        <v>801</v>
      </c>
      <c r="K207" s="8">
        <v>1</v>
      </c>
      <c r="L207" s="3">
        <v>39878</v>
      </c>
      <c r="M207" s="11"/>
      <c r="N207" s="8" t="s">
        <v>171</v>
      </c>
      <c r="O207" s="8" t="s">
        <v>171</v>
      </c>
      <c r="P207" s="8">
        <v>2009</v>
      </c>
      <c r="Q207" s="8" t="s">
        <v>26</v>
      </c>
      <c r="R207" s="9" t="s">
        <v>40</v>
      </c>
      <c r="S207" s="9" t="s">
        <v>352</v>
      </c>
      <c r="T207" s="8" t="s">
        <v>353</v>
      </c>
      <c r="U207" s="9" t="s">
        <v>354</v>
      </c>
      <c r="V207" s="9" t="s">
        <v>355</v>
      </c>
      <c r="W207" s="9" t="s">
        <v>455</v>
      </c>
      <c r="X207" s="18"/>
    </row>
    <row r="208" spans="2:24" ht="18" x14ac:dyDescent="0.25">
      <c r="B208" s="8" t="s">
        <v>571</v>
      </c>
      <c r="C208" s="8">
        <v>9</v>
      </c>
      <c r="D208" s="8"/>
      <c r="E208" s="8" t="s">
        <v>46</v>
      </c>
      <c r="F208" s="8" t="s">
        <v>47</v>
      </c>
      <c r="G208" s="8" t="s">
        <v>1</v>
      </c>
      <c r="H208" s="8" t="s">
        <v>1</v>
      </c>
      <c r="I208" s="8" t="s">
        <v>45</v>
      </c>
      <c r="J208" s="8" t="s">
        <v>801</v>
      </c>
      <c r="K208" s="8">
        <v>3</v>
      </c>
      <c r="L208" s="3">
        <v>39877</v>
      </c>
      <c r="M208" s="11">
        <v>64044</v>
      </c>
      <c r="N208" s="8" t="s">
        <v>35</v>
      </c>
      <c r="O208" s="8" t="s">
        <v>35</v>
      </c>
      <c r="P208" s="9">
        <v>2009</v>
      </c>
      <c r="Q208" s="8" t="s">
        <v>26</v>
      </c>
      <c r="R208" s="9" t="s">
        <v>20</v>
      </c>
      <c r="S208" s="9" t="s">
        <v>48</v>
      </c>
      <c r="T208" s="9" t="s">
        <v>49</v>
      </c>
      <c r="U208" s="9" t="s">
        <v>50</v>
      </c>
      <c r="V208" s="9" t="s">
        <v>51</v>
      </c>
      <c r="W208" s="9" t="s">
        <v>457</v>
      </c>
      <c r="X208" s="18"/>
    </row>
    <row r="209" spans="2:24" ht="18" x14ac:dyDescent="0.25">
      <c r="B209" s="8" t="s">
        <v>571</v>
      </c>
      <c r="C209" s="8">
        <v>8</v>
      </c>
      <c r="D209" s="8"/>
      <c r="E209" s="8" t="s">
        <v>66</v>
      </c>
      <c r="F209" s="8" t="s">
        <v>67</v>
      </c>
      <c r="G209" s="8" t="s">
        <v>28</v>
      </c>
      <c r="H209" s="8" t="s">
        <v>28</v>
      </c>
      <c r="I209" s="8" t="s">
        <v>27</v>
      </c>
      <c r="J209" s="8" t="s">
        <v>801</v>
      </c>
      <c r="K209" s="8">
        <v>4</v>
      </c>
      <c r="L209" s="3">
        <v>39867</v>
      </c>
      <c r="M209" s="11">
        <v>213400</v>
      </c>
      <c r="N209" s="4">
        <v>50000</v>
      </c>
      <c r="O209" s="8" t="s">
        <v>25</v>
      </c>
      <c r="P209" s="8">
        <v>2009</v>
      </c>
      <c r="Q209" s="8" t="s">
        <v>71</v>
      </c>
      <c r="R209" s="9" t="s">
        <v>20</v>
      </c>
      <c r="S209" s="9" t="s">
        <v>68</v>
      </c>
      <c r="T209" s="9" t="s">
        <v>69</v>
      </c>
      <c r="U209" s="9" t="s">
        <v>50</v>
      </c>
      <c r="V209" s="9" t="s">
        <v>70</v>
      </c>
      <c r="W209" s="9" t="s">
        <v>456</v>
      </c>
      <c r="X209" s="18"/>
    </row>
    <row r="210" spans="2:24" ht="18" x14ac:dyDescent="0.25">
      <c r="B210" s="8" t="s">
        <v>570</v>
      </c>
      <c r="C210" s="8">
        <v>7</v>
      </c>
      <c r="D210" s="8"/>
      <c r="E210" s="8" t="s">
        <v>77</v>
      </c>
      <c r="F210" s="8" t="s">
        <v>78</v>
      </c>
      <c r="G210" s="8" t="s">
        <v>1</v>
      </c>
      <c r="H210" s="8" t="s">
        <v>1</v>
      </c>
      <c r="I210" s="8" t="s">
        <v>83</v>
      </c>
      <c r="J210" s="8" t="s">
        <v>801</v>
      </c>
      <c r="K210" s="8">
        <v>1</v>
      </c>
      <c r="L210" s="3">
        <v>39850</v>
      </c>
      <c r="M210" s="11"/>
      <c r="N210" s="8" t="s">
        <v>35</v>
      </c>
      <c r="O210" s="8" t="s">
        <v>35</v>
      </c>
      <c r="P210" s="8">
        <v>2004</v>
      </c>
      <c r="Q210" s="8" t="s">
        <v>26</v>
      </c>
      <c r="R210" s="9" t="s">
        <v>40</v>
      </c>
      <c r="S210" s="9" t="s">
        <v>79</v>
      </c>
      <c r="T210" s="9" t="s">
        <v>80</v>
      </c>
      <c r="U210" s="9" t="s">
        <v>81</v>
      </c>
      <c r="V210" s="9" t="s">
        <v>82</v>
      </c>
      <c r="W210" s="9" t="s">
        <v>456</v>
      </c>
      <c r="X210" s="18"/>
    </row>
    <row r="211" spans="2:24" ht="27" x14ac:dyDescent="0.25">
      <c r="B211" s="8" t="s">
        <v>571</v>
      </c>
      <c r="C211" s="8">
        <v>6</v>
      </c>
      <c r="D211" s="8"/>
      <c r="E211" s="8" t="s">
        <v>72</v>
      </c>
      <c r="F211" s="8" t="s">
        <v>73</v>
      </c>
      <c r="G211" s="8" t="s">
        <v>28</v>
      </c>
      <c r="H211" s="8" t="s">
        <v>28</v>
      </c>
      <c r="I211" s="8" t="s">
        <v>27</v>
      </c>
      <c r="J211" s="8" t="s">
        <v>801</v>
      </c>
      <c r="K211" s="8">
        <v>2</v>
      </c>
      <c r="L211" s="3">
        <v>39846</v>
      </c>
      <c r="M211" s="11">
        <v>134800</v>
      </c>
      <c r="N211" s="4">
        <v>24000</v>
      </c>
      <c r="O211" s="8" t="s">
        <v>53</v>
      </c>
      <c r="P211" s="8">
        <v>2009</v>
      </c>
      <c r="Q211" s="8" t="s">
        <v>71</v>
      </c>
      <c r="R211" s="9" t="s">
        <v>40</v>
      </c>
      <c r="S211" s="9" t="s">
        <v>74</v>
      </c>
      <c r="T211" s="9" t="s">
        <v>448</v>
      </c>
      <c r="U211" s="9" t="s">
        <v>75</v>
      </c>
      <c r="V211" s="9" t="s">
        <v>76</v>
      </c>
      <c r="W211" s="9" t="s">
        <v>456</v>
      </c>
      <c r="X211" s="18"/>
    </row>
    <row r="212" spans="2:24" ht="27" x14ac:dyDescent="0.25">
      <c r="B212" s="8" t="s">
        <v>571</v>
      </c>
      <c r="C212" s="8">
        <v>5</v>
      </c>
      <c r="D212" s="8"/>
      <c r="E212" s="9" t="s">
        <v>373</v>
      </c>
      <c r="F212" s="8" t="s">
        <v>374</v>
      </c>
      <c r="G212" s="8" t="s">
        <v>1</v>
      </c>
      <c r="H212" s="8" t="s">
        <v>788</v>
      </c>
      <c r="I212" s="8" t="s">
        <v>241</v>
      </c>
      <c r="J212" s="8" t="s">
        <v>805</v>
      </c>
      <c r="K212" s="8">
        <v>1</v>
      </c>
      <c r="L212" s="3">
        <v>39708</v>
      </c>
      <c r="M212" s="11"/>
      <c r="N212" s="8" t="s">
        <v>171</v>
      </c>
      <c r="O212" s="8" t="s">
        <v>171</v>
      </c>
      <c r="P212" s="8"/>
      <c r="Q212" s="8" t="s">
        <v>36</v>
      </c>
      <c r="R212" s="9" t="s">
        <v>20</v>
      </c>
      <c r="S212" s="9" t="s">
        <v>378</v>
      </c>
      <c r="T212" s="8" t="s">
        <v>377</v>
      </c>
      <c r="U212" s="9" t="s">
        <v>376</v>
      </c>
      <c r="V212" s="9" t="s">
        <v>375</v>
      </c>
      <c r="W212" s="9" t="s">
        <v>456</v>
      </c>
      <c r="X212" s="18"/>
    </row>
    <row r="213" spans="2:24" ht="18" x14ac:dyDescent="0.25">
      <c r="B213" s="8" t="s">
        <v>570</v>
      </c>
      <c r="C213" s="8">
        <v>4</v>
      </c>
      <c r="D213" s="8"/>
      <c r="E213" s="9" t="s">
        <v>388</v>
      </c>
      <c r="F213" s="8" t="s">
        <v>389</v>
      </c>
      <c r="G213" s="8" t="s">
        <v>28</v>
      </c>
      <c r="H213" s="8" t="s">
        <v>28</v>
      </c>
      <c r="I213" s="8" t="s">
        <v>45</v>
      </c>
      <c r="J213" s="8" t="s">
        <v>805</v>
      </c>
      <c r="K213" s="8">
        <v>3</v>
      </c>
      <c r="L213" s="3">
        <v>39685</v>
      </c>
      <c r="M213" s="11">
        <v>186345</v>
      </c>
      <c r="N213" s="12">
        <v>47000</v>
      </c>
      <c r="O213" s="8" t="s">
        <v>25</v>
      </c>
      <c r="P213" s="8">
        <v>2006</v>
      </c>
      <c r="Q213" s="8" t="s">
        <v>71</v>
      </c>
      <c r="R213" s="9" t="s">
        <v>20</v>
      </c>
      <c r="S213" s="9" t="s">
        <v>392</v>
      </c>
      <c r="T213" s="50" t="s">
        <v>604</v>
      </c>
      <c r="U213" s="9" t="s">
        <v>393</v>
      </c>
      <c r="V213" s="9" t="s">
        <v>394</v>
      </c>
      <c r="W213" s="9" t="s">
        <v>456</v>
      </c>
      <c r="X213" s="18"/>
    </row>
    <row r="214" spans="2:24" ht="18" x14ac:dyDescent="0.25">
      <c r="B214" s="8" t="s">
        <v>571</v>
      </c>
      <c r="C214" s="8">
        <v>3</v>
      </c>
      <c r="D214" s="8"/>
      <c r="E214" s="9" t="s">
        <v>368</v>
      </c>
      <c r="F214" s="8" t="s">
        <v>367</v>
      </c>
      <c r="G214" s="8" t="s">
        <v>1</v>
      </c>
      <c r="H214" s="8" t="s">
        <v>788</v>
      </c>
      <c r="I214" s="8" t="s">
        <v>241</v>
      </c>
      <c r="J214" s="8" t="s">
        <v>804</v>
      </c>
      <c r="K214" s="8">
        <v>1</v>
      </c>
      <c r="L214" s="3">
        <v>39499</v>
      </c>
      <c r="M214" s="11"/>
      <c r="N214" s="8" t="s">
        <v>171</v>
      </c>
      <c r="O214" s="8" t="s">
        <v>171</v>
      </c>
      <c r="P214" s="8">
        <v>2008</v>
      </c>
      <c r="Q214" s="8" t="s">
        <v>36</v>
      </c>
      <c r="R214" s="9" t="s">
        <v>20</v>
      </c>
      <c r="S214" s="9" t="s">
        <v>369</v>
      </c>
      <c r="T214" s="8" t="s">
        <v>370</v>
      </c>
      <c r="U214" s="9" t="s">
        <v>371</v>
      </c>
      <c r="V214" s="9" t="s">
        <v>372</v>
      </c>
      <c r="W214" s="66"/>
      <c r="X214" s="18"/>
    </row>
    <row r="215" spans="2:24" ht="27" x14ac:dyDescent="0.25">
      <c r="B215" s="8" t="s">
        <v>570</v>
      </c>
      <c r="C215" s="8">
        <v>2</v>
      </c>
      <c r="D215" s="8"/>
      <c r="E215" s="9" t="s">
        <v>340</v>
      </c>
      <c r="F215" s="8" t="s">
        <v>341</v>
      </c>
      <c r="G215" s="8" t="s">
        <v>28</v>
      </c>
      <c r="H215" s="8" t="s">
        <v>28</v>
      </c>
      <c r="I215" s="8" t="s">
        <v>121</v>
      </c>
      <c r="J215" s="8" t="s">
        <v>802</v>
      </c>
      <c r="K215" s="8">
        <v>3</v>
      </c>
      <c r="L215" s="3">
        <v>39372</v>
      </c>
      <c r="M215" s="11">
        <v>222227.5</v>
      </c>
      <c r="N215" s="8" t="s">
        <v>171</v>
      </c>
      <c r="O215" s="8" t="s">
        <v>171</v>
      </c>
      <c r="P215" s="8">
        <v>2004</v>
      </c>
      <c r="Q215" s="8" t="s">
        <v>26</v>
      </c>
      <c r="R215" s="9" t="s">
        <v>342</v>
      </c>
      <c r="S215" s="9" t="s">
        <v>346</v>
      </c>
      <c r="T215" s="8" t="s">
        <v>347</v>
      </c>
      <c r="U215" s="9" t="s">
        <v>348</v>
      </c>
      <c r="V215" s="9" t="s">
        <v>349</v>
      </c>
      <c r="W215" s="66"/>
      <c r="X215" s="18"/>
    </row>
    <row r="216" spans="2:24" ht="27" x14ac:dyDescent="0.25">
      <c r="B216" s="8" t="s">
        <v>571</v>
      </c>
      <c r="C216" s="8">
        <v>1</v>
      </c>
      <c r="D216" s="8"/>
      <c r="E216" s="9" t="s">
        <v>356</v>
      </c>
      <c r="F216" s="8" t="s">
        <v>357</v>
      </c>
      <c r="G216" s="8" t="s">
        <v>1</v>
      </c>
      <c r="H216" s="8" t="s">
        <v>788</v>
      </c>
      <c r="I216" s="8" t="s">
        <v>45</v>
      </c>
      <c r="J216" s="8" t="s">
        <v>803</v>
      </c>
      <c r="K216" s="8">
        <v>1</v>
      </c>
      <c r="L216" s="3">
        <v>38966</v>
      </c>
      <c r="M216" s="11">
        <v>51000</v>
      </c>
      <c r="N216" s="11">
        <v>15000</v>
      </c>
      <c r="O216" s="8" t="s">
        <v>53</v>
      </c>
      <c r="P216" s="8">
        <v>2008</v>
      </c>
      <c r="Q216" s="8" t="s">
        <v>26</v>
      </c>
      <c r="R216" s="9" t="s">
        <v>40</v>
      </c>
      <c r="S216" s="9" t="s">
        <v>358</v>
      </c>
      <c r="T216" s="8" t="s">
        <v>359</v>
      </c>
      <c r="U216" s="9" t="s">
        <v>360</v>
      </c>
      <c r="V216" s="9" t="s">
        <v>361</v>
      </c>
      <c r="W216" s="66"/>
      <c r="X216" s="18"/>
    </row>
    <row r="217" spans="2:24" ht="18" x14ac:dyDescent="0.25">
      <c r="B217" s="8"/>
      <c r="C217" s="8"/>
      <c r="D217" s="8"/>
      <c r="E217" s="9"/>
      <c r="F217" s="8"/>
      <c r="G217" s="8"/>
      <c r="H217" s="8"/>
      <c r="I217" s="8"/>
      <c r="J217" s="8"/>
      <c r="K217" s="8"/>
      <c r="L217" s="3"/>
      <c r="M217" s="15"/>
      <c r="N217" s="15"/>
      <c r="O217" s="8"/>
      <c r="P217" s="8"/>
      <c r="Q217" s="66"/>
      <c r="R217" s="9"/>
      <c r="S217" s="9"/>
      <c r="T217" s="66"/>
      <c r="U217" s="27"/>
      <c r="V217" s="66"/>
      <c r="W217" s="7" t="s">
        <v>458</v>
      </c>
      <c r="X217" s="18"/>
    </row>
    <row r="218" spans="2:24" x14ac:dyDescent="0.25">
      <c r="B218" s="8"/>
      <c r="C218" s="8"/>
      <c r="D218" s="8"/>
      <c r="E218" s="9"/>
      <c r="F218" s="8"/>
      <c r="G218" s="8"/>
      <c r="H218" s="8"/>
      <c r="I218" s="8"/>
      <c r="J218" s="8"/>
      <c r="K218" s="8"/>
      <c r="L218" s="3"/>
      <c r="M218" s="15"/>
      <c r="N218" s="15"/>
      <c r="O218" s="8"/>
      <c r="P218" s="8"/>
      <c r="Q218" s="66"/>
      <c r="R218" s="9"/>
      <c r="S218" s="9"/>
      <c r="T218" s="66"/>
      <c r="U218" s="27"/>
      <c r="V218" s="66"/>
      <c r="W218" s="65"/>
    </row>
    <row r="219" spans="2:24" x14ac:dyDescent="0.25">
      <c r="B219" s="8"/>
      <c r="C219" s="8"/>
      <c r="D219" s="8"/>
      <c r="E219" s="9"/>
      <c r="F219" s="8"/>
      <c r="G219" s="8"/>
      <c r="H219" s="8"/>
      <c r="I219" s="8"/>
      <c r="J219" s="8"/>
      <c r="K219" s="8"/>
      <c r="L219" s="3"/>
      <c r="M219" s="15"/>
      <c r="N219" s="15"/>
      <c r="O219" s="8"/>
      <c r="P219" s="8"/>
      <c r="Q219" s="66"/>
      <c r="R219" s="9"/>
      <c r="S219" s="9"/>
      <c r="T219" s="66"/>
      <c r="U219" s="27"/>
      <c r="V219" s="66"/>
      <c r="W219" s="65"/>
    </row>
    <row r="220" spans="2:24" ht="36" x14ac:dyDescent="0.25">
      <c r="B220" s="7" t="s">
        <v>642</v>
      </c>
      <c r="C220" s="7" t="s">
        <v>1</v>
      </c>
      <c r="D220" s="7"/>
      <c r="E220" s="7" t="s">
        <v>2</v>
      </c>
      <c r="F220" s="7" t="s">
        <v>3</v>
      </c>
      <c r="G220" s="7" t="s">
        <v>17</v>
      </c>
      <c r="H220" s="7" t="s">
        <v>335</v>
      </c>
      <c r="I220" s="7" t="s">
        <v>16</v>
      </c>
      <c r="J220" s="7" t="s">
        <v>789</v>
      </c>
      <c r="K220" s="7" t="s">
        <v>6</v>
      </c>
      <c r="L220" s="7" t="s">
        <v>10</v>
      </c>
      <c r="M220" s="7" t="s">
        <v>11</v>
      </c>
      <c r="N220" s="7" t="s">
        <v>12</v>
      </c>
      <c r="O220" s="7" t="s">
        <v>13</v>
      </c>
      <c r="P220" s="7" t="s">
        <v>14</v>
      </c>
      <c r="Q220" s="7" t="s">
        <v>15</v>
      </c>
      <c r="R220" s="7" t="s">
        <v>4</v>
      </c>
      <c r="S220" s="7" t="s">
        <v>5</v>
      </c>
      <c r="T220" s="7" t="s">
        <v>7</v>
      </c>
      <c r="U220" s="7" t="s">
        <v>8</v>
      </c>
      <c r="V220" s="7" t="s">
        <v>9</v>
      </c>
      <c r="W220" s="65"/>
    </row>
    <row r="221" spans="2:24" x14ac:dyDescent="0.25">
      <c r="B221" s="14"/>
      <c r="C221" s="14"/>
      <c r="D221" s="14"/>
      <c r="E221" s="13"/>
      <c r="F221" s="14"/>
      <c r="G221" s="14"/>
      <c r="H221" s="14"/>
      <c r="I221" s="14"/>
      <c r="J221" s="14"/>
      <c r="K221" s="14"/>
      <c r="L221" s="64"/>
      <c r="M221" s="62"/>
      <c r="N221" s="62"/>
      <c r="O221" s="62"/>
      <c r="P221" s="14"/>
      <c r="Q221" s="65"/>
      <c r="R221" s="13"/>
      <c r="S221" s="13"/>
      <c r="T221" s="67"/>
      <c r="U221" s="13"/>
      <c r="V221" s="67"/>
      <c r="W221" s="65"/>
    </row>
    <row r="222" spans="2:24" x14ac:dyDescent="0.25">
      <c r="B222" s="14"/>
      <c r="C222" s="14"/>
      <c r="D222" s="14"/>
      <c r="E222" s="13"/>
      <c r="F222" s="14"/>
      <c r="G222" s="14"/>
      <c r="H222" s="14"/>
      <c r="I222" s="14"/>
      <c r="J222" s="14"/>
      <c r="K222" s="14"/>
      <c r="L222" s="64"/>
      <c r="M222" s="62"/>
      <c r="N222" s="62"/>
      <c r="O222" s="62"/>
      <c r="P222" s="14"/>
      <c r="Q222" s="65"/>
      <c r="R222" s="13"/>
      <c r="S222" s="13"/>
      <c r="T222" s="67"/>
      <c r="U222" s="13"/>
      <c r="V222" s="67"/>
      <c r="W222" s="62"/>
    </row>
    <row r="223" spans="2:24" x14ac:dyDescent="0.25">
      <c r="B223" s="14"/>
      <c r="C223" s="14"/>
      <c r="D223" s="14"/>
      <c r="E223" s="13"/>
      <c r="F223" s="14"/>
      <c r="G223" s="14"/>
      <c r="H223" s="14"/>
      <c r="I223" s="14"/>
      <c r="J223" s="14"/>
      <c r="K223" s="14"/>
      <c r="L223" s="64"/>
      <c r="M223" s="62"/>
      <c r="N223" s="62"/>
      <c r="O223" s="62"/>
      <c r="P223" s="14"/>
      <c r="Q223" s="65"/>
      <c r="R223" s="13"/>
      <c r="S223" s="13"/>
      <c r="T223" s="67"/>
      <c r="U223" s="13"/>
      <c r="V223" s="67"/>
    </row>
    <row r="224" spans="2:24" x14ac:dyDescent="0.25">
      <c r="B224" s="14"/>
      <c r="C224" s="14"/>
      <c r="D224" s="14"/>
      <c r="E224" s="13"/>
      <c r="F224" s="14"/>
      <c r="G224" s="14"/>
      <c r="H224" s="14"/>
      <c r="I224" s="14"/>
      <c r="J224" s="85"/>
      <c r="K224" s="37"/>
      <c r="L224" s="64"/>
      <c r="M224" s="37"/>
      <c r="N224" s="37"/>
      <c r="O224" s="37"/>
      <c r="P224" s="14"/>
      <c r="Q224" s="65"/>
      <c r="R224" s="13"/>
      <c r="S224" s="13"/>
      <c r="T224" s="67"/>
      <c r="U224" s="13"/>
      <c r="V224" s="67"/>
    </row>
    <row r="225" spans="2:22" x14ac:dyDescent="0.25">
      <c r="B225" s="14"/>
      <c r="C225" s="14"/>
      <c r="D225" s="14"/>
      <c r="E225" s="13"/>
      <c r="F225" s="14"/>
      <c r="G225" s="14"/>
      <c r="H225" s="14"/>
      <c r="I225" s="14"/>
      <c r="J225" s="85"/>
      <c r="K225" s="37"/>
      <c r="L225" s="37"/>
      <c r="M225" s="37"/>
      <c r="N225" s="37"/>
      <c r="O225" s="37"/>
      <c r="P225" s="62"/>
      <c r="Q225" s="62"/>
      <c r="R225" s="62"/>
      <c r="S225" s="62"/>
      <c r="T225" s="62"/>
      <c r="U225" s="62"/>
      <c r="V225" s="62"/>
    </row>
    <row r="226" spans="2:22" x14ac:dyDescent="0.25">
      <c r="C226" s="14"/>
      <c r="D226" s="14"/>
      <c r="E226" s="13"/>
      <c r="F226" s="14"/>
      <c r="G226" s="14"/>
      <c r="H226" s="14"/>
      <c r="I226" s="14"/>
      <c r="J226" s="37"/>
      <c r="K226" s="86"/>
      <c r="L226" s="37"/>
      <c r="M226" s="37"/>
      <c r="N226" s="37"/>
      <c r="O226" s="37"/>
    </row>
    <row r="227" spans="2:22" x14ac:dyDescent="0.25">
      <c r="E227" s="13"/>
      <c r="F227" s="14"/>
      <c r="G227" s="14"/>
      <c r="H227" s="14"/>
      <c r="I227" s="14"/>
      <c r="J227" s="37"/>
      <c r="K227" s="86"/>
      <c r="L227" s="37"/>
      <c r="M227" s="37"/>
      <c r="N227" s="37"/>
      <c r="O227" s="37"/>
    </row>
    <row r="228" spans="2:22" x14ac:dyDescent="0.25">
      <c r="C228" s="1" t="s">
        <v>655</v>
      </c>
      <c r="D228" s="1"/>
      <c r="E228" s="13"/>
      <c r="F228" s="14"/>
      <c r="G228" s="14"/>
      <c r="H228" s="14"/>
      <c r="I228" s="14"/>
      <c r="J228" s="37"/>
      <c r="K228" s="86"/>
      <c r="L228" s="37"/>
      <c r="M228" s="37"/>
      <c r="N228" s="37"/>
      <c r="O228" s="37"/>
    </row>
    <row r="229" spans="2:22" x14ac:dyDescent="0.25">
      <c r="C229" s="17" t="s">
        <v>437</v>
      </c>
      <c r="D229" s="17"/>
      <c r="E229" s="17" t="s">
        <v>438</v>
      </c>
      <c r="F229" s="17" t="s">
        <v>573</v>
      </c>
      <c r="I229" s="14"/>
      <c r="J229" s="37"/>
      <c r="K229" s="87"/>
      <c r="L229" s="37"/>
      <c r="M229" s="37"/>
      <c r="N229" s="37"/>
      <c r="O229" s="37"/>
    </row>
    <row r="230" spans="2:22" x14ac:dyDescent="0.25">
      <c r="C230" s="8">
        <f>C201</f>
        <v>16</v>
      </c>
      <c r="D230" s="8"/>
      <c r="E230" s="92" t="s">
        <v>1245</v>
      </c>
      <c r="F230" s="35">
        <v>1</v>
      </c>
      <c r="J230" s="37"/>
      <c r="K230" s="37"/>
      <c r="L230" s="37"/>
      <c r="M230" s="37"/>
      <c r="N230" s="37"/>
      <c r="O230" s="37"/>
      <c r="P230" s="33"/>
    </row>
    <row r="231" spans="2:22" ht="18" x14ac:dyDescent="0.25">
      <c r="C231" s="8">
        <f>COUNTIF(B81:B202,"I")</f>
        <v>58</v>
      </c>
      <c r="D231" s="8"/>
      <c r="E231" s="92" t="s">
        <v>577</v>
      </c>
      <c r="F231" s="35">
        <f>C231*F230/C230</f>
        <v>3.625</v>
      </c>
      <c r="I231" s="57"/>
      <c r="J231" s="88"/>
      <c r="K231" s="86"/>
      <c r="L231" s="70"/>
      <c r="M231" s="37"/>
      <c r="N231" s="37"/>
      <c r="O231" s="37"/>
    </row>
    <row r="232" spans="2:22" x14ac:dyDescent="0.25">
      <c r="C232" s="8">
        <f>COUNTIF(B81:B202,"E")</f>
        <v>55</v>
      </c>
      <c r="D232" s="8"/>
      <c r="E232" s="92" t="s">
        <v>581</v>
      </c>
      <c r="F232" s="35">
        <f>C232*F230/C230</f>
        <v>3.4375</v>
      </c>
      <c r="H232" s="37"/>
      <c r="J232" s="37"/>
      <c r="K232" s="86"/>
      <c r="L232" s="70"/>
      <c r="M232" s="37"/>
      <c r="N232" s="37"/>
      <c r="O232" s="37"/>
    </row>
    <row r="233" spans="2:22" ht="18" x14ac:dyDescent="0.25">
      <c r="C233" s="8">
        <f>SUMIFS(K81:K202,B81:B202,"I")</f>
        <v>148</v>
      </c>
      <c r="D233" s="8"/>
      <c r="E233" s="92" t="s">
        <v>578</v>
      </c>
      <c r="F233" s="35">
        <f>C233*F230/(C233+C234)</f>
        <v>0.5</v>
      </c>
      <c r="H233" s="37"/>
      <c r="J233" s="37"/>
      <c r="K233" s="86"/>
      <c r="L233" s="37"/>
      <c r="M233" s="14"/>
      <c r="N233" s="14"/>
      <c r="O233" s="37"/>
    </row>
    <row r="234" spans="2:22" ht="18" customHeight="1" x14ac:dyDescent="0.25">
      <c r="C234" s="8">
        <f>SUMIFS(K81:K202,B81:B202,"E")</f>
        <v>148</v>
      </c>
      <c r="D234" s="8"/>
      <c r="E234" s="92" t="s">
        <v>572</v>
      </c>
      <c r="F234" s="35">
        <f>C234*F230/(C233+C234)</f>
        <v>0.5</v>
      </c>
      <c r="H234" s="37"/>
      <c r="J234" s="37"/>
      <c r="K234" s="86"/>
      <c r="L234" s="37"/>
      <c r="M234" s="14"/>
      <c r="N234" s="14"/>
      <c r="O234" s="37"/>
    </row>
    <row r="235" spans="2:22" ht="18" customHeight="1" x14ac:dyDescent="0.25">
      <c r="C235" s="8">
        <f>COUNTIFS(B81:B202,"I",G81:G202,"Si")</f>
        <v>16</v>
      </c>
      <c r="D235" s="10"/>
      <c r="E235" s="59" t="s">
        <v>579</v>
      </c>
      <c r="F235" s="35">
        <f>C235*F230/C230</f>
        <v>1</v>
      </c>
      <c r="H235" s="37"/>
      <c r="J235" s="37"/>
      <c r="K235" s="87"/>
      <c r="L235" s="37"/>
      <c r="M235" s="14"/>
      <c r="N235" s="14"/>
      <c r="O235" s="37"/>
    </row>
    <row r="236" spans="2:22" ht="18" customHeight="1" x14ac:dyDescent="0.25">
      <c r="C236" s="8">
        <f>COUNTIFS(B81:B202,"E",G81:G202,"Si")</f>
        <v>37</v>
      </c>
      <c r="D236" s="8"/>
      <c r="E236" s="92" t="s">
        <v>580</v>
      </c>
      <c r="F236" s="35">
        <f>C236*F230/C230</f>
        <v>2.3125</v>
      </c>
      <c r="H236" s="37"/>
      <c r="I236" s="37"/>
      <c r="J236" s="37"/>
      <c r="K236" s="86"/>
      <c r="L236" s="37"/>
      <c r="M236" s="14"/>
      <c r="N236" s="14"/>
      <c r="O236" s="37"/>
    </row>
    <row r="237" spans="2:22" x14ac:dyDescent="0.25">
      <c r="C237" s="8">
        <f>SUMIFS(K81:K202,G81:G202,"Si")</f>
        <v>165</v>
      </c>
      <c r="D237" s="8"/>
      <c r="E237" s="138" t="s">
        <v>576</v>
      </c>
      <c r="F237" s="138"/>
      <c r="J237" s="37"/>
      <c r="K237" s="37"/>
      <c r="L237" s="37"/>
      <c r="M237" s="139"/>
      <c r="N237" s="56"/>
      <c r="O237" s="56"/>
    </row>
    <row r="238" spans="2:22" x14ac:dyDescent="0.25">
      <c r="C238" s="11">
        <f>SUMIFS(M81:M202,G81:G202,"Si")</f>
        <v>17526010.420000002</v>
      </c>
      <c r="D238" s="11"/>
      <c r="E238" s="138" t="s">
        <v>646</v>
      </c>
      <c r="F238" s="138"/>
      <c r="H238" s="37"/>
      <c r="J238" s="89"/>
      <c r="K238" s="37"/>
      <c r="L238" s="37"/>
      <c r="M238" s="139"/>
      <c r="N238" s="14"/>
      <c r="O238" s="14"/>
    </row>
    <row r="239" spans="2:22" x14ac:dyDescent="0.25">
      <c r="C239" s="8">
        <f>COUNTIF(Q81:Q206,"Pre-Incubación")</f>
        <v>58</v>
      </c>
      <c r="D239" s="8"/>
      <c r="E239" s="138" t="s">
        <v>650</v>
      </c>
      <c r="F239" s="138"/>
      <c r="H239" s="37"/>
      <c r="J239" s="37"/>
      <c r="K239" s="86"/>
      <c r="L239" s="37"/>
      <c r="M239" s="14"/>
      <c r="N239" s="83"/>
      <c r="O239" s="71"/>
    </row>
    <row r="240" spans="2:22" x14ac:dyDescent="0.25">
      <c r="C240" s="8">
        <f>COUNTIF(Q81:Q206,"Incubación")</f>
        <v>45</v>
      </c>
      <c r="D240" s="8"/>
      <c r="E240" s="140" t="s">
        <v>648</v>
      </c>
      <c r="F240" s="140"/>
      <c r="H240" s="37"/>
      <c r="I240" s="37"/>
      <c r="J240" s="37"/>
      <c r="K240" s="86"/>
      <c r="L240" s="37"/>
      <c r="M240" s="14"/>
      <c r="N240" s="83"/>
      <c r="O240" s="71"/>
    </row>
    <row r="241" spans="3:15" x14ac:dyDescent="0.25">
      <c r="C241" s="8">
        <f>COUNTIF(Q81:Q220,"Post-Incubación")</f>
        <v>16</v>
      </c>
      <c r="D241" s="8"/>
      <c r="E241" s="140" t="s">
        <v>649</v>
      </c>
      <c r="F241" s="140"/>
      <c r="H241" s="37"/>
      <c r="I241" s="37"/>
      <c r="J241" s="37"/>
      <c r="K241" s="86"/>
      <c r="L241" s="37"/>
      <c r="M241" s="14"/>
      <c r="N241" s="83"/>
      <c r="O241" s="71"/>
    </row>
    <row r="242" spans="3:15" ht="22.5" customHeight="1" x14ac:dyDescent="0.25">
      <c r="C242" s="8">
        <f>SUM(C239:C241)</f>
        <v>119</v>
      </c>
      <c r="D242" s="96"/>
      <c r="E242" s="141" t="s">
        <v>651</v>
      </c>
      <c r="F242" s="142"/>
      <c r="H242" s="37"/>
      <c r="I242" s="37"/>
      <c r="J242" s="37"/>
      <c r="K242" s="87"/>
      <c r="L242" s="37"/>
      <c r="M242" s="14"/>
      <c r="N242" s="83"/>
      <c r="O242" s="71"/>
    </row>
    <row r="243" spans="3:15" x14ac:dyDescent="0.25">
      <c r="D243" s="37"/>
      <c r="E243" s="37"/>
      <c r="F243" s="37"/>
      <c r="G243" s="37"/>
      <c r="H243" s="37"/>
      <c r="I243" s="14"/>
      <c r="J243" s="14"/>
      <c r="K243" s="37"/>
    </row>
    <row r="244" spans="3:15" ht="15" hidden="1" customHeight="1" x14ac:dyDescent="0.25">
      <c r="D244" s="37"/>
      <c r="E244" s="37"/>
      <c r="F244" s="37"/>
      <c r="H244" s="37"/>
      <c r="I244" s="14"/>
      <c r="J244" s="14"/>
    </row>
    <row r="245" spans="3:15" ht="15" hidden="1" customHeight="1" x14ac:dyDescent="0.25">
      <c r="D245" s="37"/>
      <c r="E245" s="37"/>
      <c r="F245" s="37"/>
      <c r="G245" s="37"/>
      <c r="H245" s="37"/>
      <c r="I245" s="14"/>
      <c r="J245" s="14"/>
    </row>
    <row r="246" spans="3:15" hidden="1" x14ac:dyDescent="0.25">
      <c r="D246" s="37"/>
      <c r="E246" s="37"/>
      <c r="F246" s="37"/>
      <c r="G246" s="37"/>
      <c r="H246" s="37"/>
      <c r="I246" s="14"/>
      <c r="J246" s="14"/>
    </row>
    <row r="247" spans="3:15" ht="15" hidden="1" customHeight="1" x14ac:dyDescent="0.25">
      <c r="D247" s="37"/>
      <c r="E247" s="37"/>
      <c r="F247" s="37"/>
      <c r="G247" s="37"/>
      <c r="H247" s="37"/>
      <c r="I247" s="14"/>
      <c r="J247" s="14"/>
    </row>
    <row r="248" spans="3:15" hidden="1" x14ac:dyDescent="0.25">
      <c r="D248" s="70"/>
      <c r="E248" s="37"/>
      <c r="F248" s="37"/>
      <c r="G248" s="37"/>
      <c r="H248" s="37"/>
      <c r="I248" s="14"/>
      <c r="J248" s="14"/>
    </row>
    <row r="249" spans="3:15" hidden="1" x14ac:dyDescent="0.25">
      <c r="D249" s="70"/>
      <c r="E249" s="71"/>
      <c r="F249" s="71"/>
      <c r="G249" s="37"/>
      <c r="H249" s="37"/>
      <c r="I249" s="14"/>
      <c r="J249" s="14"/>
    </row>
    <row r="250" spans="3:15" hidden="1" x14ac:dyDescent="0.25">
      <c r="D250" s="70"/>
      <c r="E250" s="71"/>
      <c r="F250" s="71"/>
      <c r="G250" s="37"/>
      <c r="H250" s="37"/>
      <c r="I250" s="37"/>
      <c r="J250" s="38"/>
    </row>
    <row r="251" spans="3:15" hidden="1" x14ac:dyDescent="0.25">
      <c r="D251" s="70"/>
      <c r="E251" s="71"/>
      <c r="F251" s="71"/>
      <c r="G251" s="37"/>
      <c r="H251" s="37"/>
      <c r="I251" s="37"/>
      <c r="J251" s="37"/>
    </row>
    <row r="252" spans="3:15" hidden="1" x14ac:dyDescent="0.25">
      <c r="D252" s="37"/>
      <c r="E252" s="37"/>
      <c r="F252" s="37"/>
      <c r="G252" s="37"/>
      <c r="H252" s="37"/>
      <c r="I252" s="37"/>
      <c r="J252" s="37"/>
    </row>
    <row r="253" spans="3:15" hidden="1" x14ac:dyDescent="0.25">
      <c r="D253" s="37"/>
      <c r="E253" s="37"/>
      <c r="F253" s="37"/>
      <c r="G253" s="37"/>
      <c r="H253" s="37"/>
      <c r="I253" s="37"/>
      <c r="J253" s="37"/>
    </row>
    <row r="254" spans="3:15" hidden="1" x14ac:dyDescent="0.25">
      <c r="F254" s="6"/>
    </row>
    <row r="255" spans="3:15" x14ac:dyDescent="0.25">
      <c r="F255" s="6"/>
    </row>
    <row r="256" spans="3:15" x14ac:dyDescent="0.25">
      <c r="F256" s="6"/>
    </row>
    <row r="257" spans="5:6" x14ac:dyDescent="0.25">
      <c r="F257" s="6"/>
    </row>
    <row r="258" spans="5:6" x14ac:dyDescent="0.25">
      <c r="E258" s="13"/>
    </row>
  </sheetData>
  <autoFilter ref="B7:W217"/>
  <mergeCells count="8">
    <mergeCell ref="E240:F240"/>
    <mergeCell ref="E241:F241"/>
    <mergeCell ref="E242:F242"/>
    <mergeCell ref="C6:W6"/>
    <mergeCell ref="E237:F237"/>
    <mergeCell ref="M237:M238"/>
    <mergeCell ref="E238:F238"/>
    <mergeCell ref="E239:F239"/>
  </mergeCells>
  <conditionalFormatting sqref="I229:J229 C240:D240 K234:K236 E241:E242 G81:H219 G221:H228">
    <cfRule type="cellIs" dxfId="127" priority="22" operator="equal">
      <formula>"Si"</formula>
    </cfRule>
  </conditionalFormatting>
  <conditionalFormatting sqref="I229:J229 C240:D240 K234:K236 E241:E242 G81:H219 G221:H228">
    <cfRule type="cellIs" dxfId="126" priority="21" operator="equal">
      <formula>"-"</formula>
    </cfRule>
  </conditionalFormatting>
  <conditionalFormatting sqref="C231:D231">
    <cfRule type="cellIs" dxfId="125" priority="20" operator="equal">
      <formula>"Si"</formula>
    </cfRule>
  </conditionalFormatting>
  <conditionalFormatting sqref="C231:D231">
    <cfRule type="cellIs" dxfId="124" priority="19" operator="equal">
      <formula>"-"</formula>
    </cfRule>
  </conditionalFormatting>
  <conditionalFormatting sqref="C232:D232">
    <cfRule type="cellIs" dxfId="123" priority="18" operator="equal">
      <formula>"Si"</formula>
    </cfRule>
  </conditionalFormatting>
  <conditionalFormatting sqref="C232:D232">
    <cfRule type="cellIs" dxfId="122" priority="17" operator="equal">
      <formula>"-"</formula>
    </cfRule>
  </conditionalFormatting>
  <conditionalFormatting sqref="C241:D242">
    <cfRule type="cellIs" dxfId="121" priority="16" operator="equal">
      <formula>"Si"</formula>
    </cfRule>
  </conditionalFormatting>
  <conditionalFormatting sqref="C241:D242">
    <cfRule type="cellIs" dxfId="120" priority="15" operator="equal">
      <formula>"-"</formula>
    </cfRule>
  </conditionalFormatting>
  <conditionalFormatting sqref="E240">
    <cfRule type="cellIs" dxfId="119" priority="14" operator="equal">
      <formula>"Si"</formula>
    </cfRule>
  </conditionalFormatting>
  <conditionalFormatting sqref="E240">
    <cfRule type="cellIs" dxfId="118" priority="13" operator="equal">
      <formula>"-"</formula>
    </cfRule>
  </conditionalFormatting>
  <conditionalFormatting sqref="I231:J231">
    <cfRule type="cellIs" dxfId="117" priority="12" operator="equal">
      <formula>"Si"</formula>
    </cfRule>
  </conditionalFormatting>
  <conditionalFormatting sqref="I231:J231">
    <cfRule type="cellIs" dxfId="116" priority="11" operator="equal">
      <formula>"-"</formula>
    </cfRule>
  </conditionalFormatting>
  <conditionalFormatting sqref="C239:D239">
    <cfRule type="cellIs" dxfId="115" priority="10" operator="equal">
      <formula>"Si"</formula>
    </cfRule>
  </conditionalFormatting>
  <conditionalFormatting sqref="C239:D239">
    <cfRule type="cellIs" dxfId="114" priority="9" operator="equal">
      <formula>"-"</formula>
    </cfRule>
  </conditionalFormatting>
  <conditionalFormatting sqref="H80">
    <cfRule type="cellIs" dxfId="113" priority="4" operator="equal">
      <formula>"Si"</formula>
    </cfRule>
  </conditionalFormatting>
  <conditionalFormatting sqref="H80">
    <cfRule type="cellIs" dxfId="112" priority="3" operator="equal">
      <formula>"-"</formula>
    </cfRule>
  </conditionalFormatting>
  <hyperlinks>
    <hyperlink ref="U156" r:id="rId1"/>
    <hyperlink ref="U134" r:id="rId2"/>
    <hyperlink ref="U132" r:id="rId3"/>
    <hyperlink ref="U131" r:id="rId4"/>
    <hyperlink ref="U130" r:id="rId5"/>
    <hyperlink ref="U129" r:id="rId6"/>
    <hyperlink ref="U126" r:id="rId7"/>
    <hyperlink ref="U125" r:id="rId8"/>
    <hyperlink ref="U133" r:id="rId9"/>
    <hyperlink ref="U190" r:id="rId10"/>
    <hyperlink ref="U127" r:id="rId11"/>
    <hyperlink ref="U128" r:id="rId12"/>
    <hyperlink ref="U124" r:id="rId13" display="edgardoshared@gmail.com0"/>
    <hyperlink ref="U103" r:id="rId14"/>
    <hyperlink ref="U102" r:id="rId15"/>
    <hyperlink ref="U101" r:id="rId16"/>
    <hyperlink ref="U122" r:id="rId17"/>
    <hyperlink ref="U123" r:id="rId18"/>
    <hyperlink ref="U99" r:id="rId19"/>
    <hyperlink ref="U100" r:id="rId20"/>
    <hyperlink ref="U96" r:id="rId21"/>
    <hyperlink ref="U95" r:id="rId22"/>
    <hyperlink ref="U98" r:id="rId23"/>
    <hyperlink ref="U149" r:id="rId24"/>
    <hyperlink ref="U94" r:id="rId25"/>
    <hyperlink ref="U81" r:id="rId26"/>
    <hyperlink ref="U202" r:id="rId27"/>
    <hyperlink ref="U77" r:id="rId28"/>
    <hyperlink ref="U76" r:id="rId29"/>
    <hyperlink ref="U75" r:id="rId30"/>
    <hyperlink ref="U74" r:id="rId31"/>
    <hyperlink ref="U73" r:id="rId32"/>
    <hyperlink ref="U79" r:id="rId33"/>
    <hyperlink ref="U70" r:id="rId34"/>
    <hyperlink ref="U69" r:id="rId35"/>
    <hyperlink ref="U65" r:id="rId36"/>
    <hyperlink ref="U66" r:id="rId37"/>
    <hyperlink ref="U67" r:id="rId38"/>
    <hyperlink ref="U63" r:id="rId39"/>
    <hyperlink ref="U62" r:id="rId40"/>
    <hyperlink ref="U61" r:id="rId41"/>
    <hyperlink ref="U60" r:id="rId42"/>
    <hyperlink ref="U59" r:id="rId43"/>
    <hyperlink ref="U58" r:id="rId44"/>
    <hyperlink ref="U54" r:id="rId45"/>
    <hyperlink ref="U57" r:id="rId46"/>
    <hyperlink ref="U56" r:id="rId47"/>
    <hyperlink ref="U53" r:id="rId48"/>
    <hyperlink ref="U52" r:id="rId49"/>
    <hyperlink ref="U51" r:id="rId50"/>
    <hyperlink ref="T50" r:id="rId51"/>
    <hyperlink ref="T49" r:id="rId52"/>
    <hyperlink ref="T48" r:id="rId53"/>
    <hyperlink ref="U24" r:id="rId54"/>
    <hyperlink ref="U39" r:id="rId55"/>
    <hyperlink ref="U18" r:id="rId56"/>
    <hyperlink ref="U17" r:id="rId57"/>
    <hyperlink ref="U16" r:id="rId58"/>
    <hyperlink ref="U14" r:id="rId59"/>
    <hyperlink ref="U13" r:id="rId60"/>
    <hyperlink ref="U10" r:id="rId61"/>
  </hyperlinks>
  <pageMargins left="0.7" right="0.7" top="0.75" bottom="0.75" header="0.3" footer="0.3"/>
  <pageSetup scale="13"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4"/>
  <sheetViews>
    <sheetView zoomScaleNormal="100" workbookViewId="0">
      <selection activeCell="C9" sqref="C9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x14ac:dyDescent="0.25">
      <c r="C6" s="1" t="s">
        <v>846</v>
      </c>
    </row>
    <row r="7" spans="2:22" ht="15.75" customHeight="1" x14ac:dyDescent="0.25">
      <c r="C7" s="143" t="s">
        <v>0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</row>
    <row r="8" spans="2:22" ht="36" x14ac:dyDescent="0.25">
      <c r="B8" s="7" t="s">
        <v>642</v>
      </c>
      <c r="C8" s="7" t="s">
        <v>1</v>
      </c>
      <c r="D8" s="7" t="s">
        <v>2</v>
      </c>
      <c r="E8" s="7" t="s">
        <v>3</v>
      </c>
      <c r="F8" s="7" t="s">
        <v>17</v>
      </c>
      <c r="G8" s="7" t="s">
        <v>335</v>
      </c>
      <c r="H8" s="7" t="s">
        <v>16</v>
      </c>
      <c r="I8" s="7" t="s">
        <v>789</v>
      </c>
      <c r="J8" s="7" t="s">
        <v>6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4</v>
      </c>
      <c r="R8" s="7" t="s">
        <v>5</v>
      </c>
      <c r="S8" s="7" t="s">
        <v>7</v>
      </c>
      <c r="T8" s="7" t="s">
        <v>8</v>
      </c>
      <c r="U8" s="7" t="s">
        <v>9</v>
      </c>
      <c r="V8" s="7" t="s">
        <v>458</v>
      </c>
    </row>
    <row r="9" spans="2:22" x14ac:dyDescent="0.25">
      <c r="B9" s="8" t="s">
        <v>570</v>
      </c>
      <c r="C9" s="8"/>
      <c r="D9" s="9"/>
      <c r="E9" s="8"/>
      <c r="F9" s="8"/>
      <c r="G9" s="8"/>
      <c r="H9" s="8"/>
      <c r="I9" s="8"/>
      <c r="J9" s="8"/>
      <c r="K9" s="3"/>
      <c r="L9" s="18"/>
      <c r="M9" s="18"/>
      <c r="N9" s="18"/>
      <c r="O9" s="8"/>
      <c r="P9" s="63"/>
      <c r="Q9" s="9"/>
      <c r="R9" s="9"/>
      <c r="S9" s="66"/>
      <c r="T9" s="9"/>
      <c r="U9" s="66"/>
      <c r="V9" s="63"/>
    </row>
    <row r="10" spans="2:22" x14ac:dyDescent="0.25">
      <c r="B10" s="18"/>
      <c r="C10" s="18"/>
      <c r="D10" s="9"/>
      <c r="E10" s="7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2:22" x14ac:dyDescent="0.25">
      <c r="B11" s="18"/>
      <c r="C11" s="18"/>
      <c r="D11" s="18"/>
      <c r="E11" s="7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2:22" x14ac:dyDescent="0.25">
      <c r="B12" s="18"/>
      <c r="C12" s="18"/>
      <c r="D12" s="18"/>
      <c r="E12" s="7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2:22" x14ac:dyDescent="0.25">
      <c r="B13" s="18"/>
      <c r="C13" s="18"/>
      <c r="D13" s="18"/>
      <c r="E13" s="7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2:22" x14ac:dyDescent="0.25">
      <c r="B14" s="18"/>
      <c r="C14" s="18"/>
      <c r="D14" s="18"/>
      <c r="E14" s="7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2:22" x14ac:dyDescent="0.25">
      <c r="B15" s="18"/>
      <c r="C15" s="18"/>
      <c r="D15" s="18"/>
      <c r="E15" s="7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2:22" x14ac:dyDescent="0.25">
      <c r="B16" s="18"/>
      <c r="C16" s="18"/>
      <c r="D16" s="18"/>
      <c r="E16" s="7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2:22" x14ac:dyDescent="0.25">
      <c r="B17" s="18"/>
      <c r="C17" s="18"/>
      <c r="D17" s="18"/>
      <c r="E17" s="7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2:22" x14ac:dyDescent="0.25">
      <c r="B18" s="18"/>
      <c r="C18" s="18"/>
      <c r="D18" s="18"/>
      <c r="E18" s="7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2:22" x14ac:dyDescent="0.25">
      <c r="B19" s="18"/>
      <c r="C19" s="18"/>
      <c r="D19" s="18"/>
      <c r="E19" s="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2:22" x14ac:dyDescent="0.25">
      <c r="B20" s="18"/>
      <c r="C20" s="18"/>
      <c r="D20" s="18"/>
      <c r="E20" s="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2:22" x14ac:dyDescent="0.25">
      <c r="B21" s="18"/>
      <c r="C21" s="18"/>
      <c r="D21" s="18"/>
      <c r="E21" s="7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2:22" x14ac:dyDescent="0.25">
      <c r="B22" s="18"/>
      <c r="C22" s="18"/>
      <c r="D22" s="18"/>
      <c r="E22" s="7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2:22" x14ac:dyDescent="0.25">
      <c r="B23" s="18"/>
      <c r="C23" s="18"/>
      <c r="D23" s="18"/>
      <c r="E23" s="7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2:22" x14ac:dyDescent="0.25">
      <c r="B24" s="18"/>
      <c r="C24" s="18"/>
      <c r="D24" s="18"/>
      <c r="E24" s="7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</sheetData>
  <autoFilter ref="B8:V8"/>
  <mergeCells count="1">
    <mergeCell ref="C7:V7"/>
  </mergeCells>
  <conditionalFormatting sqref="F9:G9">
    <cfRule type="cellIs" dxfId="111" priority="18" operator="equal">
      <formula>"Si"</formula>
    </cfRule>
  </conditionalFormatting>
  <conditionalFormatting sqref="F9:G9">
    <cfRule type="cellIs" dxfId="110" priority="17" operator="equal">
      <formula>"-"</formula>
    </cfRule>
  </conditionalFormatting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85"/>
  <sheetViews>
    <sheetView zoomScaleNormal="100" workbookViewId="0">
      <selection activeCell="E143" sqref="E143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30" x14ac:dyDescent="0.25">
      <c r="B22" s="8" t="s">
        <v>571</v>
      </c>
      <c r="C22" s="8">
        <v>15</v>
      </c>
      <c r="D22" s="8" t="s">
        <v>110</v>
      </c>
      <c r="E22" s="19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27" t="s">
        <v>113</v>
      </c>
      <c r="U22" s="9" t="s">
        <v>114</v>
      </c>
      <c r="V22" s="9" t="s">
        <v>456</v>
      </c>
    </row>
    <row r="23" spans="2:22" ht="18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19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26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26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26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19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26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26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26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26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>
        <v>3</v>
      </c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x14ac:dyDescent="0.25">
      <c r="B121" s="8" t="s">
        <v>571</v>
      </c>
      <c r="C121" s="8">
        <v>114</v>
      </c>
      <c r="D121" s="9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26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26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1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x14ac:dyDescent="0.25">
      <c r="B125" s="8" t="s">
        <v>571</v>
      </c>
      <c r="C125" s="8">
        <v>118</v>
      </c>
      <c r="D125" s="9" t="s">
        <v>775</v>
      </c>
      <c r="E125" s="8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26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x14ac:dyDescent="0.25">
      <c r="B126" s="8" t="s">
        <v>570</v>
      </c>
      <c r="C126" s="8">
        <v>119</v>
      </c>
      <c r="D126" s="22" t="s">
        <v>778</v>
      </c>
      <c r="E126" s="19" t="s">
        <v>779</v>
      </c>
      <c r="F126" s="8" t="s">
        <v>1</v>
      </c>
      <c r="G126" s="19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9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26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x14ac:dyDescent="0.25">
      <c r="B128" s="8" t="s">
        <v>570</v>
      </c>
      <c r="C128" s="8">
        <v>121</v>
      </c>
      <c r="D128" s="9" t="s">
        <v>781</v>
      </c>
      <c r="E128" s="8" t="s">
        <v>816</v>
      </c>
      <c r="F128" s="8" t="s">
        <v>1</v>
      </c>
      <c r="G128" s="8" t="s">
        <v>1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8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26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x14ac:dyDescent="0.25">
      <c r="B130" s="8" t="s">
        <v>570</v>
      </c>
      <c r="C130" s="8">
        <v>123</v>
      </c>
      <c r="D130" s="9" t="s">
        <v>786</v>
      </c>
      <c r="E130" s="8" t="s">
        <v>787</v>
      </c>
      <c r="F130" s="8" t="s">
        <v>1</v>
      </c>
      <c r="G130" s="8" t="s">
        <v>1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18" x14ac:dyDescent="0.25">
      <c r="B131" s="8" t="s">
        <v>570</v>
      </c>
      <c r="C131" s="8">
        <v>124</v>
      </c>
      <c r="D131" s="9" t="s">
        <v>847</v>
      </c>
      <c r="E131" s="9" t="s">
        <v>848</v>
      </c>
      <c r="F131" s="8" t="s">
        <v>1</v>
      </c>
      <c r="G131" s="8" t="s">
        <v>28</v>
      </c>
      <c r="H131" s="8" t="s">
        <v>45</v>
      </c>
      <c r="I131" s="8"/>
      <c r="J131" s="8"/>
      <c r="K131" s="3"/>
      <c r="L131" s="15"/>
      <c r="M131" s="15"/>
      <c r="N131" s="8"/>
      <c r="O131" s="8"/>
      <c r="P131" s="66" t="s">
        <v>36</v>
      </c>
      <c r="Q131" s="9"/>
      <c r="R131" s="9"/>
      <c r="S131" s="66"/>
      <c r="T131" s="27"/>
      <c r="U131" s="66"/>
      <c r="V131" s="66"/>
    </row>
    <row r="132" spans="2:22" x14ac:dyDescent="0.25">
      <c r="B132" s="8" t="s">
        <v>570</v>
      </c>
      <c r="C132" s="8">
        <v>125</v>
      </c>
      <c r="D132" s="9" t="s">
        <v>850</v>
      </c>
      <c r="E132" s="8" t="s">
        <v>849</v>
      </c>
      <c r="F132" s="8" t="s">
        <v>28</v>
      </c>
      <c r="G132" s="8" t="s">
        <v>28</v>
      </c>
      <c r="H132" s="8" t="s">
        <v>851</v>
      </c>
      <c r="I132" s="8"/>
      <c r="J132" s="8"/>
      <c r="K132" s="3"/>
      <c r="L132" s="15"/>
      <c r="M132" s="15"/>
      <c r="N132" s="8"/>
      <c r="O132" s="8"/>
      <c r="P132" s="66" t="s">
        <v>36</v>
      </c>
      <c r="Q132" s="9"/>
      <c r="R132" s="9"/>
      <c r="S132" s="66"/>
      <c r="T132" s="27"/>
      <c r="U132" s="66"/>
      <c r="V132" s="66"/>
    </row>
    <row r="133" spans="2:22" x14ac:dyDescent="0.25">
      <c r="B133" s="8" t="s">
        <v>570</v>
      </c>
      <c r="C133" s="8">
        <v>126</v>
      </c>
      <c r="D133" s="9" t="s">
        <v>409</v>
      </c>
      <c r="E133" s="9" t="s">
        <v>852</v>
      </c>
      <c r="F133" s="8" t="s">
        <v>28</v>
      </c>
      <c r="G133" s="8" t="s">
        <v>28</v>
      </c>
      <c r="H133" s="8" t="s">
        <v>851</v>
      </c>
      <c r="I133" s="8"/>
      <c r="J133" s="8"/>
      <c r="K133" s="3"/>
      <c r="L133" s="15"/>
      <c r="M133" s="15"/>
      <c r="N133" s="8"/>
      <c r="O133" s="8"/>
      <c r="P133" s="66" t="s">
        <v>36</v>
      </c>
      <c r="Q133" s="9"/>
      <c r="R133" s="9"/>
      <c r="S133" s="66"/>
      <c r="T133" s="27"/>
      <c r="U133" s="66"/>
      <c r="V133" s="66"/>
    </row>
    <row r="134" spans="2:22" x14ac:dyDescent="0.25">
      <c r="B134" s="8"/>
      <c r="C134" s="8">
        <v>127</v>
      </c>
      <c r="D134" s="9"/>
      <c r="E134" s="8"/>
      <c r="F134" s="8"/>
      <c r="G134" s="8"/>
      <c r="H134" s="8"/>
      <c r="I134" s="8"/>
      <c r="J134" s="8"/>
      <c r="K134" s="3"/>
      <c r="L134" s="15"/>
      <c r="M134" s="15"/>
      <c r="N134" s="8"/>
      <c r="O134" s="8"/>
      <c r="P134" s="66"/>
      <c r="Q134" s="9"/>
      <c r="R134" s="9"/>
      <c r="S134" s="66"/>
      <c r="T134" s="27"/>
      <c r="U134" s="66"/>
      <c r="V134" s="66"/>
    </row>
    <row r="135" spans="2:22" x14ac:dyDescent="0.25">
      <c r="B135" s="8"/>
      <c r="C135" s="8">
        <v>128</v>
      </c>
      <c r="D135" s="9"/>
      <c r="E135" s="8"/>
      <c r="F135" s="8"/>
      <c r="G135" s="8"/>
      <c r="H135" s="8"/>
      <c r="I135" s="8"/>
      <c r="J135" s="8"/>
      <c r="K135" s="3"/>
      <c r="L135" s="15"/>
      <c r="M135" s="15"/>
      <c r="N135" s="8"/>
      <c r="O135" s="8"/>
      <c r="P135" s="66"/>
      <c r="Q135" s="9"/>
      <c r="R135" s="9"/>
      <c r="S135" s="66"/>
      <c r="T135" s="27"/>
      <c r="U135" s="66"/>
      <c r="V135" s="66"/>
    </row>
    <row r="136" spans="2:22" x14ac:dyDescent="0.25">
      <c r="B136" s="8"/>
      <c r="C136" s="8">
        <v>129</v>
      </c>
      <c r="D136" s="9"/>
      <c r="E136" s="8"/>
      <c r="F136" s="8"/>
      <c r="G136" s="8"/>
      <c r="H136" s="8"/>
      <c r="I136" s="8"/>
      <c r="J136" s="8"/>
      <c r="K136" s="3"/>
      <c r="L136" s="15"/>
      <c r="M136" s="15"/>
      <c r="N136" s="8"/>
      <c r="O136" s="8"/>
      <c r="P136" s="66"/>
      <c r="Q136" s="9"/>
      <c r="R136" s="9"/>
      <c r="S136" s="66"/>
      <c r="T136" s="27"/>
      <c r="U136" s="66"/>
      <c r="V136" s="66"/>
    </row>
    <row r="137" spans="2:22" x14ac:dyDescent="0.25">
      <c r="B137" s="8"/>
      <c r="C137" s="8">
        <v>130</v>
      </c>
      <c r="D137" s="9"/>
      <c r="E137" s="8"/>
      <c r="F137" s="8"/>
      <c r="G137" s="8"/>
      <c r="H137" s="8"/>
      <c r="I137" s="8"/>
      <c r="J137" s="8"/>
      <c r="K137" s="3"/>
      <c r="L137" s="15"/>
      <c r="M137" s="15"/>
      <c r="N137" s="8"/>
      <c r="O137" s="8"/>
      <c r="P137" s="66"/>
      <c r="Q137" s="9"/>
      <c r="R137" s="9"/>
      <c r="S137" s="66"/>
      <c r="T137" s="27"/>
      <c r="U137" s="66"/>
      <c r="V137" s="66"/>
    </row>
    <row r="138" spans="2:22" x14ac:dyDescent="0.25">
      <c r="B138" s="8"/>
      <c r="C138" s="8">
        <v>131</v>
      </c>
      <c r="D138" s="9"/>
      <c r="E138" s="8"/>
      <c r="F138" s="8"/>
      <c r="G138" s="8"/>
      <c r="H138" s="8"/>
      <c r="I138" s="8"/>
      <c r="J138" s="8"/>
      <c r="K138" s="3"/>
      <c r="L138" s="15"/>
      <c r="M138" s="15"/>
      <c r="N138" s="8"/>
      <c r="O138" s="8"/>
      <c r="P138" s="66"/>
      <c r="Q138" s="9"/>
      <c r="R138" s="9"/>
      <c r="S138" s="66"/>
      <c r="T138" s="27"/>
      <c r="U138" s="66"/>
      <c r="V138" s="66"/>
    </row>
    <row r="139" spans="2:22" x14ac:dyDescent="0.25">
      <c r="B139" s="8"/>
      <c r="C139" s="8">
        <v>132</v>
      </c>
      <c r="D139" s="9"/>
      <c r="E139" s="8"/>
      <c r="F139" s="8"/>
      <c r="G139" s="8"/>
      <c r="H139" s="8"/>
      <c r="I139" s="8"/>
      <c r="J139" s="8"/>
      <c r="K139" s="3"/>
      <c r="L139" s="15"/>
      <c r="M139" s="15"/>
      <c r="N139" s="8"/>
      <c r="O139" s="8"/>
      <c r="P139" s="66"/>
      <c r="Q139" s="9"/>
      <c r="R139" s="9"/>
      <c r="S139" s="66"/>
      <c r="T139" s="27"/>
      <c r="U139" s="66"/>
      <c r="V139" s="66"/>
    </row>
    <row r="140" spans="2:22" x14ac:dyDescent="0.25">
      <c r="B140" s="8"/>
      <c r="C140" s="8">
        <v>133</v>
      </c>
      <c r="D140" s="9"/>
      <c r="E140" s="8"/>
      <c r="F140" s="8"/>
      <c r="G140" s="8"/>
      <c r="H140" s="8"/>
      <c r="I140" s="8"/>
      <c r="J140" s="8"/>
      <c r="K140" s="3"/>
      <c r="L140" s="15"/>
      <c r="M140" s="15"/>
      <c r="N140" s="8"/>
      <c r="O140" s="8"/>
      <c r="P140" s="66"/>
      <c r="Q140" s="9"/>
      <c r="R140" s="9"/>
      <c r="S140" s="66"/>
      <c r="T140" s="27"/>
      <c r="U140" s="66"/>
      <c r="V140" s="66"/>
    </row>
    <row r="141" spans="2:22" x14ac:dyDescent="0.25">
      <c r="B141" s="8"/>
      <c r="C141" s="8">
        <v>134</v>
      </c>
      <c r="D141" s="9"/>
      <c r="E141" s="8"/>
      <c r="F141" s="8"/>
      <c r="G141" s="8"/>
      <c r="H141" s="8"/>
      <c r="I141" s="8"/>
      <c r="J141" s="8"/>
      <c r="K141" s="3"/>
      <c r="L141" s="15"/>
      <c r="M141" s="15"/>
      <c r="N141" s="8"/>
      <c r="O141" s="8"/>
      <c r="P141" s="66"/>
      <c r="Q141" s="9"/>
      <c r="R141" s="9"/>
      <c r="S141" s="66"/>
      <c r="T141" s="27"/>
      <c r="U141" s="66"/>
      <c r="V141" s="66"/>
    </row>
    <row r="142" spans="2:22" x14ac:dyDescent="0.25">
      <c r="B142" s="8"/>
      <c r="C142" s="8">
        <v>135</v>
      </c>
      <c r="D142" s="9"/>
      <c r="E142" s="8"/>
      <c r="F142" s="8"/>
      <c r="G142" s="8"/>
      <c r="H142" s="8"/>
      <c r="I142" s="8"/>
      <c r="J142" s="8"/>
      <c r="K142" s="3"/>
      <c r="L142" s="15"/>
      <c r="M142" s="15"/>
      <c r="N142" s="8"/>
      <c r="O142" s="8"/>
      <c r="P142" s="66"/>
      <c r="Q142" s="9"/>
      <c r="R142" s="9"/>
      <c r="S142" s="66"/>
      <c r="T142" s="27"/>
      <c r="U142" s="66"/>
      <c r="V142" s="66"/>
    </row>
    <row r="143" spans="2:22" ht="45" x14ac:dyDescent="0.25">
      <c r="B143" s="8" t="s">
        <v>571</v>
      </c>
      <c r="C143" s="8">
        <v>136</v>
      </c>
      <c r="D143" s="9" t="s">
        <v>853</v>
      </c>
      <c r="E143" s="8" t="s">
        <v>856</v>
      </c>
      <c r="F143" s="8" t="s">
        <v>1</v>
      </c>
      <c r="G143" s="8" t="s">
        <v>28</v>
      </c>
      <c r="H143" s="8" t="s">
        <v>187</v>
      </c>
      <c r="I143" s="8" t="s">
        <v>854</v>
      </c>
      <c r="J143" s="8">
        <v>2</v>
      </c>
      <c r="K143" s="3">
        <v>42303</v>
      </c>
      <c r="L143" s="15"/>
      <c r="M143" s="15"/>
      <c r="N143" s="8"/>
      <c r="O143" s="8"/>
      <c r="P143" s="66" t="s">
        <v>36</v>
      </c>
      <c r="Q143" s="9" t="s">
        <v>855</v>
      </c>
      <c r="R143" s="9" t="s">
        <v>853</v>
      </c>
      <c r="S143" s="66" t="s">
        <v>857</v>
      </c>
      <c r="T143" s="27" t="s">
        <v>858</v>
      </c>
      <c r="U143" s="66" t="s">
        <v>859</v>
      </c>
      <c r="V143" s="66" t="s">
        <v>456</v>
      </c>
    </row>
    <row r="144" spans="2:22" x14ac:dyDescent="0.25">
      <c r="B144" s="8"/>
      <c r="C144" s="8"/>
      <c r="D144" s="9"/>
      <c r="E144" s="8"/>
      <c r="F144" s="8"/>
      <c r="G144" s="8"/>
      <c r="H144" s="8"/>
      <c r="I144" s="8"/>
      <c r="J144" s="8"/>
      <c r="K144" s="3"/>
      <c r="L144" s="15"/>
      <c r="M144" s="15"/>
      <c r="N144" s="8"/>
      <c r="O144" s="8"/>
      <c r="P144" s="66"/>
      <c r="Q144" s="9"/>
      <c r="R144" s="9"/>
      <c r="S144" s="66"/>
      <c r="T144" s="27"/>
      <c r="U144" s="66"/>
      <c r="V144" s="66"/>
    </row>
    <row r="145" spans="2:22" x14ac:dyDescent="0.25">
      <c r="B145" s="8"/>
      <c r="C145" s="8"/>
      <c r="D145" s="9"/>
      <c r="E145" s="8"/>
      <c r="F145" s="8"/>
      <c r="G145" s="8"/>
      <c r="H145" s="8"/>
      <c r="I145" s="8"/>
      <c r="J145" s="8"/>
      <c r="K145" s="3"/>
      <c r="L145" s="15"/>
      <c r="M145" s="15"/>
      <c r="N145" s="8"/>
      <c r="O145" s="8"/>
      <c r="P145" s="66"/>
      <c r="Q145" s="9"/>
      <c r="R145" s="9"/>
      <c r="S145" s="66"/>
      <c r="T145" s="27"/>
      <c r="U145" s="66"/>
      <c r="V145" s="66"/>
    </row>
    <row r="146" spans="2:22" x14ac:dyDescent="0.25">
      <c r="B146" s="8"/>
      <c r="C146" s="8"/>
      <c r="D146" s="9"/>
      <c r="E146" s="8"/>
      <c r="F146" s="8"/>
      <c r="G146" s="8"/>
      <c r="H146" s="8"/>
      <c r="I146" s="8"/>
      <c r="J146" s="8"/>
      <c r="K146" s="3"/>
      <c r="L146" s="15"/>
      <c r="M146" s="15"/>
      <c r="N146" s="8"/>
      <c r="O146" s="8"/>
      <c r="P146" s="66"/>
      <c r="Q146" s="9"/>
      <c r="R146" s="9"/>
      <c r="S146" s="66"/>
      <c r="T146" s="27"/>
      <c r="U146" s="66"/>
      <c r="V146" s="66"/>
    </row>
    <row r="147" spans="2:22" ht="36" x14ac:dyDescent="0.25">
      <c r="B147" s="7" t="s">
        <v>642</v>
      </c>
      <c r="C147" s="7" t="s">
        <v>1</v>
      </c>
      <c r="D147" s="7" t="s">
        <v>2</v>
      </c>
      <c r="E147" s="7" t="s">
        <v>3</v>
      </c>
      <c r="F147" s="7" t="s">
        <v>17</v>
      </c>
      <c r="G147" s="7" t="s">
        <v>335</v>
      </c>
      <c r="H147" s="7" t="s">
        <v>16</v>
      </c>
      <c r="I147" s="7" t="s">
        <v>789</v>
      </c>
      <c r="J147" s="7" t="s">
        <v>6</v>
      </c>
      <c r="K147" s="7" t="s">
        <v>10</v>
      </c>
      <c r="L147" s="7" t="s">
        <v>11</v>
      </c>
      <c r="M147" s="7" t="s">
        <v>12</v>
      </c>
      <c r="N147" s="7" t="s">
        <v>13</v>
      </c>
      <c r="O147" s="7" t="s">
        <v>14</v>
      </c>
      <c r="P147" s="7" t="s">
        <v>15</v>
      </c>
      <c r="Q147" s="7" t="s">
        <v>4</v>
      </c>
      <c r="R147" s="7" t="s">
        <v>5</v>
      </c>
      <c r="S147" s="7" t="s">
        <v>7</v>
      </c>
      <c r="T147" s="7" t="s">
        <v>8</v>
      </c>
      <c r="U147" s="7" t="s">
        <v>9</v>
      </c>
      <c r="V147" s="7" t="s">
        <v>458</v>
      </c>
    </row>
    <row r="148" spans="2:22" x14ac:dyDescent="0.25">
      <c r="B148" s="14"/>
      <c r="C148" s="14"/>
      <c r="D148" s="13"/>
      <c r="E148" s="14"/>
      <c r="F148" s="14"/>
      <c r="G148" s="14"/>
      <c r="H148" s="14"/>
      <c r="I148" s="14"/>
      <c r="J148" s="14"/>
      <c r="K148" s="64"/>
      <c r="L148" s="62"/>
      <c r="M148" s="62"/>
      <c r="N148" s="62"/>
      <c r="O148" s="14"/>
      <c r="P148" s="65"/>
      <c r="Q148" s="13"/>
      <c r="R148" s="13"/>
      <c r="S148" s="67"/>
      <c r="T148" s="13"/>
      <c r="U148" s="67"/>
      <c r="V148" s="65"/>
    </row>
    <row r="149" spans="2:22" x14ac:dyDescent="0.25">
      <c r="B149" s="14"/>
      <c r="C149" s="14"/>
      <c r="D149" s="13"/>
      <c r="E149" s="14"/>
      <c r="F149" s="14"/>
      <c r="G149" s="14"/>
      <c r="H149" s="14"/>
      <c r="I149" s="14"/>
      <c r="J149" s="14"/>
      <c r="K149" s="64"/>
      <c r="L149" s="62"/>
      <c r="M149" s="62"/>
      <c r="N149" s="62"/>
      <c r="O149" s="14"/>
      <c r="P149" s="65"/>
      <c r="Q149" s="13"/>
      <c r="R149" s="13"/>
      <c r="S149" s="67"/>
      <c r="T149" s="13"/>
      <c r="U149" s="67"/>
      <c r="V149" s="65"/>
    </row>
    <row r="150" spans="2:22" x14ac:dyDescent="0.25">
      <c r="B150" s="14"/>
      <c r="C150" s="14"/>
      <c r="D150" s="13"/>
      <c r="E150" s="14"/>
      <c r="F150" s="14"/>
      <c r="G150" s="14"/>
      <c r="H150" s="14"/>
      <c r="I150" s="14"/>
      <c r="J150" s="14"/>
      <c r="K150" s="64"/>
      <c r="L150" s="62"/>
      <c r="M150" s="62"/>
      <c r="N150" s="62"/>
      <c r="O150" s="14"/>
      <c r="P150" s="65"/>
      <c r="Q150" s="13"/>
      <c r="R150" s="13"/>
      <c r="S150" s="67"/>
      <c r="T150" s="13"/>
      <c r="U150" s="67"/>
      <c r="V150" s="65"/>
    </row>
    <row r="151" spans="2:22" x14ac:dyDescent="0.25">
      <c r="B151" s="14"/>
      <c r="C151" s="14"/>
      <c r="D151" s="13"/>
      <c r="E151" s="14"/>
      <c r="F151" s="14"/>
      <c r="G151" s="14"/>
      <c r="H151" s="14"/>
      <c r="I151" s="85"/>
      <c r="J151" s="37"/>
      <c r="K151" s="64"/>
      <c r="L151" s="37"/>
      <c r="M151" s="37"/>
      <c r="N151" s="37"/>
      <c r="O151" s="14"/>
      <c r="P151" s="65"/>
      <c r="Q151" s="13"/>
      <c r="R151" s="13"/>
      <c r="S151" s="67"/>
      <c r="T151" s="13"/>
      <c r="U151" s="67"/>
      <c r="V151" s="65"/>
    </row>
    <row r="152" spans="2:22" x14ac:dyDescent="0.25">
      <c r="B152" s="14"/>
      <c r="C152" s="14"/>
      <c r="D152" s="13"/>
      <c r="E152" s="14"/>
      <c r="F152" s="14"/>
      <c r="G152" s="14"/>
      <c r="H152" s="14"/>
      <c r="I152" s="85"/>
      <c r="J152" s="37"/>
      <c r="K152" s="37"/>
      <c r="L152" s="37"/>
      <c r="M152" s="37"/>
      <c r="N152" s="37"/>
      <c r="O152" s="62"/>
      <c r="P152" s="62"/>
      <c r="Q152" s="62"/>
      <c r="R152" s="62"/>
      <c r="S152" s="62"/>
      <c r="T152" s="62"/>
      <c r="U152" s="62"/>
      <c r="V152" s="62"/>
    </row>
    <row r="153" spans="2:22" x14ac:dyDescent="0.25">
      <c r="C153" s="14"/>
      <c r="D153" s="13"/>
      <c r="E153" s="14"/>
      <c r="F153" s="14"/>
      <c r="G153" s="14"/>
      <c r="H153" s="14"/>
      <c r="I153" s="37"/>
      <c r="J153" s="86"/>
      <c r="K153" s="37"/>
      <c r="L153" s="37"/>
      <c r="M153" s="37"/>
      <c r="N153" s="37"/>
    </row>
    <row r="154" spans="2:22" x14ac:dyDescent="0.25">
      <c r="D154" s="13"/>
      <c r="E154" s="14"/>
      <c r="F154" s="14"/>
      <c r="G154" s="14"/>
      <c r="H154" s="14"/>
      <c r="I154" s="37"/>
      <c r="J154" s="86"/>
      <c r="K154" s="37"/>
      <c r="L154" s="37"/>
      <c r="M154" s="37"/>
      <c r="N154" s="37"/>
    </row>
    <row r="155" spans="2:22" x14ac:dyDescent="0.25">
      <c r="C155" s="1" t="s">
        <v>655</v>
      </c>
      <c r="D155" s="13"/>
      <c r="E155" s="14"/>
      <c r="F155" s="14"/>
      <c r="G155" s="14"/>
      <c r="H155" s="14"/>
      <c r="I155" s="37"/>
      <c r="J155" s="86"/>
      <c r="K155" s="37"/>
      <c r="L155" s="37"/>
      <c r="M155" s="37"/>
      <c r="N155" s="37"/>
    </row>
    <row r="156" spans="2:22" x14ac:dyDescent="0.25">
      <c r="C156" s="17" t="s">
        <v>437</v>
      </c>
      <c r="D156" s="17" t="s">
        <v>438</v>
      </c>
      <c r="E156" s="17" t="s">
        <v>573</v>
      </c>
      <c r="H156" s="14"/>
      <c r="I156" s="37"/>
      <c r="J156" s="87"/>
      <c r="K156" s="37"/>
      <c r="L156" s="37"/>
      <c r="M156" s="37"/>
      <c r="N156" s="37"/>
    </row>
    <row r="157" spans="2:22" ht="18" x14ac:dyDescent="0.25">
      <c r="C157" s="8">
        <f>C128</f>
        <v>121</v>
      </c>
      <c r="D157" s="91" t="s">
        <v>574</v>
      </c>
      <c r="E157" s="35">
        <v>1</v>
      </c>
      <c r="I157" s="37"/>
      <c r="J157" s="37"/>
      <c r="K157" s="37"/>
      <c r="L157" s="37"/>
      <c r="M157" s="37"/>
      <c r="N157" s="37"/>
      <c r="O157" s="33"/>
    </row>
    <row r="158" spans="2:22" ht="18" x14ac:dyDescent="0.25">
      <c r="C158" s="8">
        <f>COUNTIF(B8:B129,"I")</f>
        <v>67</v>
      </c>
      <c r="D158" s="91" t="s">
        <v>577</v>
      </c>
      <c r="E158" s="35">
        <f>C158*E157/C157</f>
        <v>0.55371900826446285</v>
      </c>
      <c r="H158" s="57"/>
      <c r="I158" s="88"/>
      <c r="J158" s="86"/>
      <c r="K158" s="70"/>
      <c r="L158" s="37"/>
      <c r="M158" s="37"/>
      <c r="N158" s="37"/>
    </row>
    <row r="159" spans="2:22" x14ac:dyDescent="0.25">
      <c r="C159" s="8">
        <f>COUNTIF(B8:B129,"E")</f>
        <v>55</v>
      </c>
      <c r="D159" s="91" t="s">
        <v>581</v>
      </c>
      <c r="E159" s="35">
        <f>C159*E157/C157</f>
        <v>0.45454545454545453</v>
      </c>
      <c r="G159" s="37"/>
      <c r="I159" s="37"/>
      <c r="J159" s="86"/>
      <c r="K159" s="70"/>
      <c r="L159" s="37"/>
      <c r="M159" s="37"/>
      <c r="N159" s="37"/>
    </row>
    <row r="160" spans="2:22" ht="18" x14ac:dyDescent="0.25">
      <c r="C160" s="8">
        <f>SUMIFS(J8:J129,B8:B129,"I")</f>
        <v>163</v>
      </c>
      <c r="D160" s="91" t="s">
        <v>578</v>
      </c>
      <c r="E160" s="35">
        <f>C160*E157/(C160+C161)</f>
        <v>0.50778816199376942</v>
      </c>
      <c r="G160" s="37"/>
      <c r="I160" s="37"/>
      <c r="J160" s="86"/>
      <c r="K160" s="37"/>
      <c r="L160" s="14"/>
      <c r="M160" s="14"/>
      <c r="N160" s="37"/>
    </row>
    <row r="161" spans="3:14" ht="18" x14ac:dyDescent="0.25">
      <c r="C161" s="8">
        <f>SUMIFS(J8:J129,B8:B129,"E")</f>
        <v>158</v>
      </c>
      <c r="D161" s="91" t="s">
        <v>572</v>
      </c>
      <c r="E161" s="35">
        <f>C161*E157/(C160+C161)</f>
        <v>0.49221183800623053</v>
      </c>
      <c r="G161" s="37"/>
      <c r="I161" s="37"/>
      <c r="J161" s="86"/>
      <c r="K161" s="37"/>
      <c r="L161" s="14"/>
      <c r="M161" s="14"/>
      <c r="N161" s="37"/>
    </row>
    <row r="162" spans="3:14" ht="18" x14ac:dyDescent="0.25">
      <c r="C162" s="8">
        <f>COUNTIFS(B8:B129,"I",F8:F129,"Si")</f>
        <v>18</v>
      </c>
      <c r="D162" s="59" t="s">
        <v>579</v>
      </c>
      <c r="E162" s="35">
        <f>C162*E157/C157</f>
        <v>0.1487603305785124</v>
      </c>
      <c r="G162" s="37"/>
      <c r="I162" s="37"/>
      <c r="J162" s="87"/>
      <c r="K162" s="37"/>
      <c r="L162" s="14"/>
      <c r="M162" s="14"/>
      <c r="N162" s="37"/>
    </row>
    <row r="163" spans="3:14" x14ac:dyDescent="0.25">
      <c r="C163" s="8">
        <f>COUNTIFS(B8:B129,"E",F8:F129,"Si")</f>
        <v>38</v>
      </c>
      <c r="D163" s="91" t="s">
        <v>580</v>
      </c>
      <c r="E163" s="35">
        <f>C163*E157/C157</f>
        <v>0.31404958677685951</v>
      </c>
      <c r="G163" s="37"/>
      <c r="H163" s="37"/>
      <c r="I163" s="37"/>
      <c r="J163" s="86"/>
      <c r="K163" s="37"/>
      <c r="L163" s="14"/>
      <c r="M163" s="14"/>
      <c r="N163" s="37"/>
    </row>
    <row r="164" spans="3:14" ht="18" customHeight="1" x14ac:dyDescent="0.25">
      <c r="C164" s="8">
        <f>SUMIFS(J8:J129,F8:F129,"Si")</f>
        <v>180</v>
      </c>
      <c r="D164" s="138" t="s">
        <v>576</v>
      </c>
      <c r="E164" s="138"/>
      <c r="I164" s="37"/>
      <c r="J164" s="37"/>
      <c r="K164" s="37"/>
      <c r="L164" s="139"/>
      <c r="M164" s="56"/>
      <c r="N164" s="56"/>
    </row>
    <row r="165" spans="3:14" ht="18" customHeight="1" x14ac:dyDescent="0.25">
      <c r="C165" s="11">
        <f>SUMIFS(L8:L129,F8:F129,"Si")</f>
        <v>18481132.920000002</v>
      </c>
      <c r="D165" s="138" t="s">
        <v>646</v>
      </c>
      <c r="E165" s="138"/>
      <c r="G165" s="37"/>
      <c r="I165" s="89"/>
      <c r="J165" s="37"/>
      <c r="K165" s="37"/>
      <c r="L165" s="139"/>
      <c r="M165" s="14"/>
      <c r="N165" s="14"/>
    </row>
    <row r="166" spans="3:14" ht="18" customHeight="1" x14ac:dyDescent="0.25">
      <c r="C166" s="8">
        <f>COUNTIF(P8:P133,"Pre-Incubación")</f>
        <v>59</v>
      </c>
      <c r="D166" s="138" t="s">
        <v>650</v>
      </c>
      <c r="E166" s="138"/>
      <c r="G166" s="37"/>
      <c r="I166" s="37"/>
      <c r="J166" s="86"/>
      <c r="K166" s="37"/>
      <c r="L166" s="14"/>
      <c r="M166" s="83"/>
      <c r="N166" s="71"/>
    </row>
    <row r="167" spans="3:14" x14ac:dyDescent="0.25">
      <c r="C167" s="8">
        <f>COUNTIF(P8:P133,"Incubación")</f>
        <v>50</v>
      </c>
      <c r="D167" s="140" t="s">
        <v>648</v>
      </c>
      <c r="E167" s="140"/>
      <c r="G167" s="37"/>
      <c r="H167" s="37"/>
      <c r="I167" s="37"/>
      <c r="J167" s="86"/>
      <c r="K167" s="37"/>
      <c r="L167" s="14"/>
      <c r="M167" s="83"/>
      <c r="N167" s="71"/>
    </row>
    <row r="168" spans="3:14" x14ac:dyDescent="0.25">
      <c r="C168" s="8">
        <f>COUNTIF(P8:P147,"Post-Incubación")</f>
        <v>16</v>
      </c>
      <c r="D168" s="140" t="s">
        <v>649</v>
      </c>
      <c r="E168" s="140"/>
      <c r="G168" s="37"/>
      <c r="H168" s="37"/>
      <c r="I168" s="37"/>
      <c r="J168" s="86"/>
      <c r="K168" s="37"/>
      <c r="L168" s="14"/>
      <c r="M168" s="83"/>
      <c r="N168" s="71"/>
    </row>
    <row r="169" spans="3:14" x14ac:dyDescent="0.25">
      <c r="C169" s="8">
        <f>SUM(C166:C168)</f>
        <v>125</v>
      </c>
      <c r="D169" s="141" t="s">
        <v>651</v>
      </c>
      <c r="E169" s="142"/>
      <c r="G169" s="37"/>
      <c r="H169" s="37"/>
      <c r="I169" s="37"/>
      <c r="J169" s="87"/>
      <c r="K169" s="37"/>
      <c r="L169" s="14"/>
      <c r="M169" s="83"/>
      <c r="N169" s="71"/>
    </row>
    <row r="170" spans="3:14" x14ac:dyDescent="0.25">
      <c r="C170" s="8">
        <f>C167+C168</f>
        <v>66</v>
      </c>
      <c r="D170" s="141" t="s">
        <v>653</v>
      </c>
      <c r="E170" s="142"/>
      <c r="G170" s="37"/>
      <c r="H170" s="37"/>
      <c r="I170" s="37"/>
      <c r="J170" s="37"/>
      <c r="K170" s="37"/>
      <c r="L170" s="14"/>
      <c r="M170" s="14"/>
      <c r="N170" s="37"/>
    </row>
    <row r="171" spans="3:14" x14ac:dyDescent="0.25">
      <c r="C171" s="8">
        <f>COUNTIF(F8:F147,"Si")</f>
        <v>58</v>
      </c>
      <c r="D171" s="141" t="s">
        <v>654</v>
      </c>
      <c r="E171" s="142"/>
      <c r="G171" s="37"/>
      <c r="H171" s="37"/>
      <c r="I171" s="37"/>
      <c r="K171" s="37"/>
      <c r="L171" s="14"/>
      <c r="M171" s="14"/>
    </row>
    <row r="172" spans="3:14" ht="22.5" customHeight="1" x14ac:dyDescent="0.25">
      <c r="C172" s="60">
        <f>C171*100%/C170</f>
        <v>0.87878787878787878</v>
      </c>
      <c r="D172" s="145" t="s">
        <v>652</v>
      </c>
      <c r="E172" s="146"/>
      <c r="G172" s="37"/>
      <c r="H172" s="37"/>
      <c r="I172" s="37"/>
      <c r="J172" s="37"/>
      <c r="K172" s="37"/>
      <c r="L172" s="14"/>
      <c r="M172" s="14"/>
    </row>
    <row r="173" spans="3:14" x14ac:dyDescent="0.25">
      <c r="C173" s="14"/>
      <c r="D173" s="13"/>
      <c r="E173" s="56"/>
      <c r="G173" s="37"/>
      <c r="H173" s="37"/>
      <c r="I173" s="37"/>
      <c r="J173" s="37"/>
      <c r="K173" s="37"/>
      <c r="L173" s="14"/>
      <c r="M173" s="14"/>
    </row>
    <row r="174" spans="3:14" hidden="1" x14ac:dyDescent="0.25">
      <c r="C174" s="144" t="s">
        <v>783</v>
      </c>
      <c r="D174" s="144"/>
      <c r="E174" s="144"/>
      <c r="G174" s="37"/>
      <c r="H174" s="37"/>
      <c r="I174" s="37"/>
      <c r="J174" s="37"/>
      <c r="K174" s="37"/>
      <c r="L174" s="14"/>
      <c r="M174" s="14"/>
    </row>
    <row r="175" spans="3:14" hidden="1" x14ac:dyDescent="0.25">
      <c r="C175" s="8">
        <f>SUM(C176:C178)</f>
        <v>66</v>
      </c>
      <c r="D175" s="9" t="s">
        <v>782</v>
      </c>
      <c r="E175" s="35">
        <v>1</v>
      </c>
      <c r="G175" s="70"/>
      <c r="H175" s="37"/>
      <c r="I175" s="37"/>
      <c r="J175" s="37"/>
      <c r="K175" s="37"/>
      <c r="L175" s="14"/>
      <c r="M175" s="14"/>
    </row>
    <row r="176" spans="3:14" hidden="1" x14ac:dyDescent="0.25">
      <c r="C176" s="8">
        <f>COUNTIFS(P8:P129,"Pre-Incubación",G8:G129,"Si")</f>
        <v>13</v>
      </c>
      <c r="D176" s="9" t="s">
        <v>568</v>
      </c>
      <c r="E176" s="35">
        <f>C176*$E$175/$C$175</f>
        <v>0.19696969696969696</v>
      </c>
      <c r="G176" s="70"/>
      <c r="H176" s="71"/>
      <c r="I176" s="71"/>
      <c r="J176" s="37"/>
      <c r="K176" s="37"/>
      <c r="L176" s="14"/>
      <c r="M176" s="14"/>
    </row>
    <row r="177" spans="3:13" hidden="1" x14ac:dyDescent="0.25">
      <c r="C177" s="8">
        <f>COUNTIFS(P8:P129,"Incubación",G8:G129,"Si")</f>
        <v>37</v>
      </c>
      <c r="D177" s="9" t="s">
        <v>569</v>
      </c>
      <c r="E177" s="35">
        <f>C177*$E$175/$C$175</f>
        <v>0.56060606060606055</v>
      </c>
      <c r="G177" s="70"/>
      <c r="H177" s="71"/>
      <c r="I177" s="71"/>
      <c r="J177" s="37"/>
      <c r="K177" s="37"/>
      <c r="L177" s="37"/>
      <c r="M177" s="38"/>
    </row>
    <row r="178" spans="3:13" ht="18" hidden="1" x14ac:dyDescent="0.25">
      <c r="C178" s="8">
        <f>COUNTIFS(P8:P129,"Post-incubación",G8:G129,"Si")</f>
        <v>16</v>
      </c>
      <c r="D178" s="9" t="s">
        <v>647</v>
      </c>
      <c r="E178" s="35">
        <f>C178*E157/C157</f>
        <v>0.13223140495867769</v>
      </c>
      <c r="G178" s="70"/>
      <c r="H178" s="71"/>
      <c r="I178" s="71"/>
      <c r="J178" s="37"/>
      <c r="K178" s="37"/>
      <c r="L178" s="37"/>
      <c r="M178" s="37"/>
    </row>
    <row r="179" spans="3:13" hidden="1" x14ac:dyDescent="0.25">
      <c r="G179" s="37"/>
      <c r="H179" s="37"/>
      <c r="I179" s="37"/>
      <c r="J179" s="37"/>
      <c r="K179" s="37"/>
      <c r="L179" s="37"/>
      <c r="M179" s="37"/>
    </row>
    <row r="180" spans="3:13" hidden="1" x14ac:dyDescent="0.25">
      <c r="G180" s="37"/>
      <c r="H180" s="37"/>
      <c r="I180" s="37"/>
      <c r="J180" s="37"/>
      <c r="K180" s="37"/>
      <c r="L180" s="37"/>
      <c r="M180" s="37"/>
    </row>
    <row r="181" spans="3:13" hidden="1" x14ac:dyDescent="0.25">
      <c r="D181" s="9" t="s">
        <v>782</v>
      </c>
      <c r="E181" s="35">
        <v>1</v>
      </c>
    </row>
    <row r="182" spans="3:13" hidden="1" x14ac:dyDescent="0.25">
      <c r="D182" s="9" t="s">
        <v>568</v>
      </c>
      <c r="E182" s="35">
        <f>C182*$E$175/$C$175</f>
        <v>0</v>
      </c>
    </row>
    <row r="183" spans="3:13" hidden="1" x14ac:dyDescent="0.25">
      <c r="D183" s="9" t="s">
        <v>569</v>
      </c>
      <c r="E183" s="35">
        <f>C183*$E$175/$C$175</f>
        <v>0</v>
      </c>
    </row>
    <row r="184" spans="3:13" ht="18" hidden="1" x14ac:dyDescent="0.25">
      <c r="D184" s="9" t="s">
        <v>647</v>
      </c>
      <c r="E184" s="35">
        <f>C184*E163/C163</f>
        <v>0</v>
      </c>
    </row>
    <row r="185" spans="3:13" x14ac:dyDescent="0.25">
      <c r="D185" s="13"/>
    </row>
  </sheetData>
  <autoFilter ref="B7:V147"/>
  <mergeCells count="12">
    <mergeCell ref="C174:E174"/>
    <mergeCell ref="C6:V6"/>
    <mergeCell ref="D164:E164"/>
    <mergeCell ref="L164:L165"/>
    <mergeCell ref="D165:E165"/>
    <mergeCell ref="D166:E166"/>
    <mergeCell ref="D167:E167"/>
    <mergeCell ref="D168:E168"/>
    <mergeCell ref="D169:E169"/>
    <mergeCell ref="D170:E170"/>
    <mergeCell ref="D171:E171"/>
    <mergeCell ref="D172:E172"/>
  </mergeCells>
  <conditionalFormatting sqref="H156:I156 C167 J161:J163 D168:D171 F8:G146 F148:G155">
    <cfRule type="cellIs" dxfId="109" priority="18" operator="equal">
      <formula>"Si"</formula>
    </cfRule>
  </conditionalFormatting>
  <conditionalFormatting sqref="H156:I156 C167 J161:J163 D168:D171 F8:G146 F148:G155">
    <cfRule type="cellIs" dxfId="108" priority="17" operator="equal">
      <formula>"-"</formula>
    </cfRule>
  </conditionalFormatting>
  <conditionalFormatting sqref="C158">
    <cfRule type="cellIs" dxfId="107" priority="16" operator="equal">
      <formula>"Si"</formula>
    </cfRule>
  </conditionalFormatting>
  <conditionalFormatting sqref="C158">
    <cfRule type="cellIs" dxfId="106" priority="15" operator="equal">
      <formula>"-"</formula>
    </cfRule>
  </conditionalFormatting>
  <conditionalFormatting sqref="C159">
    <cfRule type="cellIs" dxfId="105" priority="14" operator="equal">
      <formula>"Si"</formula>
    </cfRule>
  </conditionalFormatting>
  <conditionalFormatting sqref="C159">
    <cfRule type="cellIs" dxfId="104" priority="13" operator="equal">
      <formula>"-"</formula>
    </cfRule>
  </conditionalFormatting>
  <conditionalFormatting sqref="C168:C169">
    <cfRule type="cellIs" dxfId="103" priority="12" operator="equal">
      <formula>"Si"</formula>
    </cfRule>
  </conditionalFormatting>
  <conditionalFormatting sqref="C168:C169">
    <cfRule type="cellIs" dxfId="102" priority="11" operator="equal">
      <formula>"-"</formula>
    </cfRule>
  </conditionalFormatting>
  <conditionalFormatting sqref="D167">
    <cfRule type="cellIs" dxfId="101" priority="10" operator="equal">
      <formula>"Si"</formula>
    </cfRule>
  </conditionalFormatting>
  <conditionalFormatting sqref="D167">
    <cfRule type="cellIs" dxfId="100" priority="9" operator="equal">
      <formula>"-"</formula>
    </cfRule>
  </conditionalFormatting>
  <conditionalFormatting sqref="H158:I158">
    <cfRule type="cellIs" dxfId="99" priority="8" operator="equal">
      <formula>"Si"</formula>
    </cfRule>
  </conditionalFormatting>
  <conditionalFormatting sqref="H158:I158">
    <cfRule type="cellIs" dxfId="98" priority="7" operator="equal">
      <formula>"-"</formula>
    </cfRule>
  </conditionalFormatting>
  <conditionalFormatting sqref="C166">
    <cfRule type="cellIs" dxfId="97" priority="6" operator="equal">
      <formula>"Si"</formula>
    </cfRule>
  </conditionalFormatting>
  <conditionalFormatting sqref="C166">
    <cfRule type="cellIs" dxfId="96" priority="5" operator="equal">
      <formula>"-"</formula>
    </cfRule>
  </conditionalFormatting>
  <conditionalFormatting sqref="C170">
    <cfRule type="cellIs" dxfId="95" priority="4" operator="equal">
      <formula>"Si"</formula>
    </cfRule>
  </conditionalFormatting>
  <conditionalFormatting sqref="C170">
    <cfRule type="cellIs" dxfId="94" priority="3" operator="equal">
      <formula>"-"</formula>
    </cfRule>
  </conditionalFormatting>
  <conditionalFormatting sqref="C171">
    <cfRule type="cellIs" dxfId="93" priority="2" operator="equal">
      <formula>"Si"</formula>
    </cfRule>
  </conditionalFormatting>
  <conditionalFormatting sqref="C171">
    <cfRule type="cellIs" dxfId="92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  <hyperlink ref="T143" r:id="rId26"/>
    <hyperlink ref="T22" r:id="rId27"/>
  </hyperlinks>
  <pageMargins left="0.7" right="0.7" top="0.75" bottom="0.75" header="0.3" footer="0.3"/>
  <pageSetup scale="13" orientation="landscape"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X170"/>
  <sheetViews>
    <sheetView topLeftCell="A114" zoomScaleNormal="100" workbookViewId="0">
      <selection activeCell="J122" sqref="J122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hidden="1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hidden="1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hidden="1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hidden="1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hidden="1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hidden="1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hidden="1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hidden="1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hidden="1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hidden="1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hidden="1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hidden="1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hidden="1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hidden="1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hidden="1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hidden="1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hidden="1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hidden="1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hidden="1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hidden="1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hidden="1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hidden="1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hidden="1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hidden="1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hidden="1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hidden="1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hidden="1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hidden="1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hidden="1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hidden="1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hidden="1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hidden="1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hidden="1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hidden="1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hidden="1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>
        <v>3</v>
      </c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idden="1" x14ac:dyDescent="0.25">
      <c r="B131" s="8"/>
      <c r="C131" s="8"/>
      <c r="D131" s="21"/>
      <c r="E131" s="20"/>
      <c r="F131" s="8"/>
      <c r="G131" s="8"/>
      <c r="H131" s="8"/>
      <c r="I131" s="8"/>
      <c r="J131" s="8"/>
      <c r="K131" s="3"/>
      <c r="L131" s="15"/>
      <c r="M131" s="15"/>
      <c r="N131" s="8"/>
      <c r="O131" s="8"/>
      <c r="P131" s="66"/>
      <c r="Q131" s="9"/>
      <c r="R131" s="9"/>
      <c r="S131" s="66"/>
      <c r="T131" s="27"/>
      <c r="U131" s="66"/>
      <c r="V131" s="66"/>
    </row>
    <row r="132" spans="2:22" ht="36" hidden="1" x14ac:dyDescent="0.25">
      <c r="B132" s="7" t="s">
        <v>642</v>
      </c>
      <c r="C132" s="7" t="s">
        <v>1</v>
      </c>
      <c r="D132" s="7" t="s">
        <v>2</v>
      </c>
      <c r="E132" s="7" t="s">
        <v>3</v>
      </c>
      <c r="F132" s="7" t="s">
        <v>17</v>
      </c>
      <c r="G132" s="7" t="s">
        <v>335</v>
      </c>
      <c r="H132" s="7" t="s">
        <v>16</v>
      </c>
      <c r="I132" s="7" t="s">
        <v>789</v>
      </c>
      <c r="J132" s="7" t="s">
        <v>6</v>
      </c>
      <c r="K132" s="7" t="s">
        <v>10</v>
      </c>
      <c r="L132" s="7" t="s">
        <v>11</v>
      </c>
      <c r="M132" s="7" t="s">
        <v>12</v>
      </c>
      <c r="N132" s="7" t="s">
        <v>13</v>
      </c>
      <c r="O132" s="7" t="s">
        <v>14</v>
      </c>
      <c r="P132" s="7" t="s">
        <v>15</v>
      </c>
      <c r="Q132" s="7" t="s">
        <v>4</v>
      </c>
      <c r="R132" s="7" t="s">
        <v>5</v>
      </c>
      <c r="S132" s="7" t="s">
        <v>7</v>
      </c>
      <c r="T132" s="7" t="s">
        <v>8</v>
      </c>
      <c r="U132" s="7" t="s">
        <v>9</v>
      </c>
      <c r="V132" s="7" t="s">
        <v>458</v>
      </c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14"/>
      <c r="J135" s="14"/>
      <c r="K135" s="64"/>
      <c r="L135" s="62"/>
      <c r="M135" s="62"/>
      <c r="N135" s="62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85"/>
      <c r="J136" s="37"/>
      <c r="K136" s="64"/>
      <c r="L136" s="37"/>
      <c r="M136" s="37"/>
      <c r="N136" s="37"/>
      <c r="O136" s="14"/>
      <c r="P136" s="65"/>
      <c r="Q136" s="13"/>
      <c r="R136" s="13"/>
      <c r="S136" s="67"/>
      <c r="T136" s="13"/>
      <c r="U136" s="67"/>
      <c r="V136" s="65"/>
    </row>
    <row r="137" spans="2:22" x14ac:dyDescent="0.25">
      <c r="B137" s="14"/>
      <c r="C137" s="14"/>
      <c r="D137" s="13"/>
      <c r="E137" s="14"/>
      <c r="F137" s="14"/>
      <c r="G137" s="14"/>
      <c r="H137" s="14"/>
      <c r="I137" s="85"/>
      <c r="J137" s="37"/>
      <c r="K137" s="37"/>
      <c r="L137" s="37"/>
      <c r="M137" s="37"/>
      <c r="N137" s="37"/>
      <c r="O137" s="62"/>
      <c r="P137" s="62"/>
      <c r="Q137" s="62"/>
      <c r="R137" s="62"/>
      <c r="S137" s="62"/>
      <c r="T137" s="62"/>
      <c r="U137" s="62"/>
      <c r="V137" s="62"/>
    </row>
    <row r="138" spans="2:22" x14ac:dyDescent="0.25">
      <c r="C138" s="14"/>
      <c r="D138" s="13"/>
      <c r="E138" s="14"/>
      <c r="F138" s="14"/>
      <c r="G138" s="14"/>
      <c r="H138" s="14"/>
      <c r="I138" s="37"/>
      <c r="J138" s="86"/>
      <c r="K138" s="37"/>
      <c r="L138" s="37"/>
      <c r="M138" s="37"/>
      <c r="N138" s="37"/>
    </row>
    <row r="139" spans="2:22" x14ac:dyDescent="0.25">
      <c r="D139" s="13"/>
      <c r="E139" s="14"/>
      <c r="F139" s="14"/>
      <c r="G139" s="14"/>
      <c r="H139" s="14"/>
      <c r="I139" s="37"/>
      <c r="J139" s="86">
        <v>38</v>
      </c>
      <c r="K139" s="37"/>
      <c r="L139" s="37">
        <v>30</v>
      </c>
      <c r="M139" s="37"/>
      <c r="N139" s="37"/>
    </row>
    <row r="140" spans="2:22" x14ac:dyDescent="0.25">
      <c r="C140" s="1" t="s">
        <v>655</v>
      </c>
      <c r="D140" s="13"/>
      <c r="E140" s="14"/>
      <c r="F140" s="14"/>
      <c r="G140" s="14"/>
      <c r="H140" s="14"/>
      <c r="I140" s="37"/>
      <c r="J140" s="86">
        <v>5</v>
      </c>
      <c r="K140" s="37"/>
      <c r="L140" s="37">
        <v>5</v>
      </c>
      <c r="M140" s="37"/>
      <c r="N140" s="37"/>
    </row>
    <row r="141" spans="2:22" x14ac:dyDescent="0.25">
      <c r="C141" s="17" t="s">
        <v>437</v>
      </c>
      <c r="D141" s="17" t="s">
        <v>438</v>
      </c>
      <c r="E141" s="17" t="s">
        <v>573</v>
      </c>
      <c r="H141" s="14"/>
      <c r="I141" s="37"/>
      <c r="J141" s="87">
        <f>J139/J140</f>
        <v>7.6</v>
      </c>
      <c r="K141" s="37"/>
      <c r="L141" s="37">
        <f>L139/L140</f>
        <v>6</v>
      </c>
      <c r="M141" s="37"/>
      <c r="N141" s="37"/>
    </row>
    <row r="142" spans="2:22" ht="18" x14ac:dyDescent="0.25">
      <c r="C142" s="8">
        <f>C128</f>
        <v>121</v>
      </c>
      <c r="D142" s="90" t="s">
        <v>574</v>
      </c>
      <c r="E142" s="35">
        <v>1</v>
      </c>
      <c r="I142" s="37"/>
      <c r="J142" s="37"/>
      <c r="K142" s="37"/>
      <c r="L142" s="37"/>
      <c r="M142" s="37"/>
      <c r="N142" s="37"/>
      <c r="O142" s="33"/>
    </row>
    <row r="143" spans="2:22" ht="18" x14ac:dyDescent="0.25">
      <c r="C143" s="8">
        <f>COUNTIF(B8:B129,"I")</f>
        <v>67</v>
      </c>
      <c r="D143" s="90" t="s">
        <v>577</v>
      </c>
      <c r="E143" s="35">
        <f>C143*E142/C142</f>
        <v>0.55371900826446285</v>
      </c>
      <c r="H143" s="57"/>
      <c r="I143" s="88"/>
      <c r="J143" s="86">
        <v>7</v>
      </c>
      <c r="K143" s="70"/>
      <c r="L143" s="37"/>
      <c r="M143" s="37"/>
      <c r="N143" s="37"/>
    </row>
    <row r="144" spans="2:22" ht="18" x14ac:dyDescent="0.25">
      <c r="C144" s="8">
        <f>COUNTIF(B8:B129,"E")</f>
        <v>55</v>
      </c>
      <c r="D144" s="90" t="s">
        <v>581</v>
      </c>
      <c r="E144" s="35">
        <f>C144*E142/C142</f>
        <v>0.45454545454545453</v>
      </c>
      <c r="G144" s="37"/>
      <c r="I144" s="37"/>
      <c r="J144" s="86">
        <v>7</v>
      </c>
      <c r="K144" s="70"/>
      <c r="L144" s="37"/>
      <c r="M144" s="37"/>
      <c r="N144" s="37"/>
    </row>
    <row r="145" spans="3:14" ht="18" x14ac:dyDescent="0.25">
      <c r="C145" s="8">
        <f>SUMIFS(J8:J129,B8:B129,"I")</f>
        <v>163</v>
      </c>
      <c r="D145" s="90" t="s">
        <v>578</v>
      </c>
      <c r="E145" s="35">
        <f>C145*E142/(C145+C146)</f>
        <v>0.50778816199376942</v>
      </c>
      <c r="G145" s="37"/>
      <c r="I145" s="37"/>
      <c r="J145" s="86">
        <v>8</v>
      </c>
      <c r="K145" s="37"/>
      <c r="L145" s="14"/>
      <c r="M145" s="14"/>
      <c r="N145" s="37"/>
    </row>
    <row r="146" spans="3:14" ht="18" x14ac:dyDescent="0.25">
      <c r="C146" s="8">
        <f>SUMIFS(J8:J129,B8:B129,"E")</f>
        <v>158</v>
      </c>
      <c r="D146" s="90" t="s">
        <v>572</v>
      </c>
      <c r="E146" s="35">
        <f>C146*E142/(C145+C146)</f>
        <v>0.49221183800623053</v>
      </c>
      <c r="G146" s="37"/>
      <c r="I146" s="37"/>
      <c r="J146" s="86">
        <v>8</v>
      </c>
      <c r="K146" s="37"/>
      <c r="L146" s="14"/>
      <c r="M146" s="14"/>
      <c r="N146" s="37"/>
    </row>
    <row r="147" spans="3:14" ht="18" x14ac:dyDescent="0.25">
      <c r="C147" s="8">
        <f>COUNTIFS(B8:B129,"I",F8:F129,"Si")</f>
        <v>18</v>
      </c>
      <c r="D147" s="59" t="s">
        <v>579</v>
      </c>
      <c r="E147" s="35">
        <f>C147*E142/C142</f>
        <v>0.1487603305785124</v>
      </c>
      <c r="G147" s="37"/>
      <c r="I147" s="37"/>
      <c r="J147" s="87">
        <v>8</v>
      </c>
      <c r="K147" s="37"/>
      <c r="L147" s="14"/>
      <c r="M147" s="14"/>
      <c r="N147" s="37"/>
    </row>
    <row r="148" spans="3:14" x14ac:dyDescent="0.25">
      <c r="C148" s="8">
        <f>COUNTIFS(B8:B129,"E",F8:F129,"Si")</f>
        <v>38</v>
      </c>
      <c r="D148" s="90" t="s">
        <v>580</v>
      </c>
      <c r="E148" s="35">
        <f>C148*E142/C142</f>
        <v>0.31404958677685951</v>
      </c>
      <c r="G148" s="37"/>
      <c r="H148" s="37"/>
      <c r="I148" s="37"/>
      <c r="J148" s="86">
        <f>SUM(J143:J147)</f>
        <v>38</v>
      </c>
      <c r="K148" s="37"/>
      <c r="L148" s="14"/>
      <c r="M148" s="14"/>
      <c r="N148" s="37"/>
    </row>
    <row r="149" spans="3:14" ht="18" customHeight="1" x14ac:dyDescent="0.25">
      <c r="C149" s="8">
        <f>SUMIFS(J8:J129,F8:F129,"Si")</f>
        <v>180</v>
      </c>
      <c r="D149" s="138" t="s">
        <v>576</v>
      </c>
      <c r="E149" s="138"/>
      <c r="I149" s="37"/>
      <c r="J149" s="37"/>
      <c r="K149" s="37"/>
      <c r="L149" s="139"/>
      <c r="M149" s="56"/>
      <c r="N149" s="56"/>
    </row>
    <row r="150" spans="3:14" ht="18" customHeight="1" x14ac:dyDescent="0.25">
      <c r="C150" s="11">
        <f>SUMIFS(L8:L129,F8:F129,"Si")</f>
        <v>18481132.920000002</v>
      </c>
      <c r="D150" s="138" t="s">
        <v>646</v>
      </c>
      <c r="E150" s="138"/>
      <c r="G150" s="37"/>
      <c r="I150" s="89"/>
      <c r="J150" s="37"/>
      <c r="K150" s="37"/>
      <c r="L150" s="139"/>
      <c r="M150" s="14"/>
      <c r="N150" s="14"/>
    </row>
    <row r="151" spans="3:14" ht="18" customHeight="1" x14ac:dyDescent="0.25">
      <c r="C151" s="8">
        <f>COUNTIF(P8:P129,"Pre-Incubación")</f>
        <v>67</v>
      </c>
      <c r="D151" s="138" t="s">
        <v>650</v>
      </c>
      <c r="E151" s="138"/>
      <c r="G151" s="37"/>
      <c r="I151" s="37"/>
      <c r="J151" s="86"/>
      <c r="K151" s="37"/>
      <c r="L151" s="14"/>
      <c r="M151" s="83"/>
      <c r="N151" s="71"/>
    </row>
    <row r="152" spans="3:14" x14ac:dyDescent="0.25">
      <c r="C152" s="8">
        <f>COUNTIF(P8:P129,"Incubación")</f>
        <v>38</v>
      </c>
      <c r="D152" s="140" t="s">
        <v>648</v>
      </c>
      <c r="E152" s="140"/>
      <c r="G152" s="37"/>
      <c r="H152" s="37"/>
      <c r="I152" s="37"/>
      <c r="J152" s="86"/>
      <c r="K152" s="37"/>
      <c r="L152" s="14"/>
      <c r="M152" s="83"/>
      <c r="N152" s="71"/>
    </row>
    <row r="153" spans="3:14" x14ac:dyDescent="0.25">
      <c r="C153" s="8">
        <f>COUNTIF(P8:P129,"Post-Incubación")</f>
        <v>16</v>
      </c>
      <c r="D153" s="140" t="s">
        <v>649</v>
      </c>
      <c r="E153" s="140"/>
      <c r="G153" s="37"/>
      <c r="H153" s="37"/>
      <c r="I153" s="37"/>
      <c r="J153" s="86"/>
      <c r="K153" s="37"/>
      <c r="L153" s="14"/>
      <c r="M153" s="83"/>
      <c r="N153" s="71"/>
    </row>
    <row r="154" spans="3:14" x14ac:dyDescent="0.25">
      <c r="C154" s="8">
        <f>SUM(C151:C153)</f>
        <v>121</v>
      </c>
      <c r="D154" s="141" t="s">
        <v>651</v>
      </c>
      <c r="E154" s="142"/>
      <c r="G154" s="37"/>
      <c r="H154" s="37"/>
      <c r="I154" s="37"/>
      <c r="J154" s="87"/>
      <c r="K154" s="37"/>
      <c r="L154" s="14"/>
      <c r="M154" s="83"/>
      <c r="N154" s="71"/>
    </row>
    <row r="155" spans="3:14" x14ac:dyDescent="0.25">
      <c r="C155" s="8">
        <f>C152+C153</f>
        <v>54</v>
      </c>
      <c r="D155" s="141" t="s">
        <v>653</v>
      </c>
      <c r="E155" s="142"/>
      <c r="G155" s="37"/>
      <c r="H155" s="37"/>
      <c r="I155" s="37"/>
      <c r="J155" s="37"/>
      <c r="K155" s="37"/>
      <c r="L155" s="14"/>
      <c r="M155" s="14"/>
      <c r="N155" s="37"/>
    </row>
    <row r="156" spans="3:14" x14ac:dyDescent="0.25">
      <c r="C156" s="8">
        <f>COUNTIF(F8:F129,"Si")</f>
        <v>56</v>
      </c>
      <c r="D156" s="141" t="s">
        <v>654</v>
      </c>
      <c r="E156" s="142"/>
      <c r="G156" s="37"/>
      <c r="H156" s="37"/>
      <c r="I156" s="37"/>
      <c r="K156" s="37"/>
      <c r="L156" s="14"/>
      <c r="M156" s="14"/>
    </row>
    <row r="157" spans="3:14" ht="22.5" customHeight="1" x14ac:dyDescent="0.25">
      <c r="C157" s="60">
        <f>C156*100%/C155</f>
        <v>1.037037037037037</v>
      </c>
      <c r="D157" s="145" t="s">
        <v>652</v>
      </c>
      <c r="E157" s="146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4"/>
      <c r="D158" s="13"/>
      <c r="E158" s="56"/>
      <c r="G158" s="37"/>
      <c r="H158" s="37"/>
      <c r="I158" s="37"/>
      <c r="J158" s="37"/>
      <c r="K158" s="37"/>
      <c r="L158" s="14"/>
      <c r="M158" s="14"/>
    </row>
    <row r="159" spans="3:14" x14ac:dyDescent="0.25">
      <c r="C159" s="144" t="s">
        <v>783</v>
      </c>
      <c r="D159" s="144"/>
      <c r="E159" s="144"/>
      <c r="G159" s="37"/>
      <c r="H159" s="37"/>
      <c r="I159" s="37"/>
      <c r="J159" s="37"/>
      <c r="K159" s="37"/>
      <c r="L159" s="14"/>
      <c r="M159" s="14"/>
    </row>
    <row r="160" spans="3:14" x14ac:dyDescent="0.25">
      <c r="C160" s="8">
        <f>SUM(C161:C163)</f>
        <v>68</v>
      </c>
      <c r="D160" s="9" t="s">
        <v>782</v>
      </c>
      <c r="E160" s="35">
        <v>1</v>
      </c>
      <c r="G160" s="70">
        <v>0.4</v>
      </c>
      <c r="H160" s="37">
        <v>43</v>
      </c>
      <c r="I160" s="37"/>
      <c r="J160" s="37"/>
      <c r="K160" s="37"/>
      <c r="L160" s="14"/>
      <c r="M160" s="14"/>
    </row>
    <row r="161" spans="3:13" x14ac:dyDescent="0.25">
      <c r="C161" s="8">
        <f>COUNTIFS(P8:P129,"Pre-Incubación",G8:G129,"Si")</f>
        <v>27</v>
      </c>
      <c r="D161" s="9" t="s">
        <v>568</v>
      </c>
      <c r="E161" s="35">
        <f>C161*$E$160/$C$160</f>
        <v>0.39705882352941174</v>
      </c>
      <c r="G161" s="70">
        <f>C161*G160/C160</f>
        <v>0.15882352941176472</v>
      </c>
      <c r="H161" s="71">
        <f>G161*H160/G160</f>
        <v>17.073529411764707</v>
      </c>
      <c r="I161" s="71"/>
      <c r="J161" s="37"/>
      <c r="K161" s="37"/>
      <c r="L161" s="14"/>
      <c r="M161" s="14"/>
    </row>
    <row r="162" spans="3:13" x14ac:dyDescent="0.25">
      <c r="C162" s="8">
        <f>COUNTIFS(P8:P129,"Incubación",G8:G129,"Si")</f>
        <v>25</v>
      </c>
      <c r="D162" s="9" t="s">
        <v>569</v>
      </c>
      <c r="E162" s="35">
        <f>C162*$E$160/$C$160</f>
        <v>0.36764705882352944</v>
      </c>
      <c r="G162" s="70">
        <f>C162*G160/C160</f>
        <v>0.14705882352941177</v>
      </c>
      <c r="H162" s="71">
        <f>G162*H160/G160</f>
        <v>15.808823529411766</v>
      </c>
      <c r="I162" s="71"/>
      <c r="J162" s="37"/>
      <c r="K162" s="37"/>
      <c r="L162" s="37"/>
      <c r="M162" s="38"/>
    </row>
    <row r="163" spans="3:13" ht="18" x14ac:dyDescent="0.25">
      <c r="C163" s="8">
        <f>COUNTIFS(P8:P129,"Post-incubación",G8:G129,"Si")</f>
        <v>16</v>
      </c>
      <c r="D163" s="9" t="s">
        <v>647</v>
      </c>
      <c r="E163" s="35">
        <f>C163*E142/C142</f>
        <v>0.13223140495867769</v>
      </c>
      <c r="G163" s="70">
        <f>C163*G160/C160</f>
        <v>9.4117647058823528E-2</v>
      </c>
      <c r="H163" s="71">
        <f>G163*H160/G160</f>
        <v>10.117647058823529</v>
      </c>
      <c r="I163" s="71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G165" s="37"/>
      <c r="H165" s="37"/>
      <c r="I165" s="37"/>
      <c r="J165" s="37"/>
      <c r="K165" s="37"/>
      <c r="L165" s="37"/>
      <c r="M165" s="37"/>
    </row>
    <row r="166" spans="3:13" x14ac:dyDescent="0.25">
      <c r="D166" s="9" t="s">
        <v>782</v>
      </c>
      <c r="E166" s="35">
        <v>1</v>
      </c>
    </row>
    <row r="167" spans="3:13" x14ac:dyDescent="0.25">
      <c r="D167" s="9" t="s">
        <v>568</v>
      </c>
      <c r="E167" s="35">
        <f>C167*$E$160/$C$160</f>
        <v>0</v>
      </c>
    </row>
    <row r="168" spans="3:13" x14ac:dyDescent="0.25">
      <c r="D168" s="9" t="s">
        <v>569</v>
      </c>
      <c r="E168" s="35">
        <f>C168*$E$160/$C$160</f>
        <v>0</v>
      </c>
    </row>
    <row r="169" spans="3:13" ht="18" x14ac:dyDescent="0.25">
      <c r="D169" s="9" t="s">
        <v>647</v>
      </c>
      <c r="E169" s="35">
        <f>C169*E148/C148</f>
        <v>0</v>
      </c>
    </row>
    <row r="170" spans="3:13" x14ac:dyDescent="0.25">
      <c r="D170" s="13"/>
    </row>
  </sheetData>
  <autoFilter ref="B7:V132">
    <filterColumn colId="4">
      <filters>
        <filter val="Si"/>
      </filters>
    </filterColumn>
    <filterColumn colId="7">
      <filters>
        <filter val="Ago-Dic 2013"/>
        <filter val="Ene-Jun 2014"/>
      </filters>
    </filterColumn>
  </autoFilter>
  <mergeCells count="12">
    <mergeCell ref="C159:E159"/>
    <mergeCell ref="C6:V6"/>
    <mergeCell ref="D149:E149"/>
    <mergeCell ref="L149:L150"/>
    <mergeCell ref="D150:E150"/>
    <mergeCell ref="D151:E151"/>
    <mergeCell ref="D152:E152"/>
    <mergeCell ref="D153:E153"/>
    <mergeCell ref="D154:E154"/>
    <mergeCell ref="D155:E155"/>
    <mergeCell ref="D156:E156"/>
    <mergeCell ref="D157:E157"/>
  </mergeCells>
  <conditionalFormatting sqref="H141:I141 C152 J146:J148 D153:D156 F8:G131 F133:G140">
    <cfRule type="cellIs" dxfId="91" priority="18" operator="equal">
      <formula>"Si"</formula>
    </cfRule>
  </conditionalFormatting>
  <conditionalFormatting sqref="H141:I141 C152 J146:J148 D153:D156 F8:G131 F133:G140">
    <cfRule type="cellIs" dxfId="90" priority="17" operator="equal">
      <formula>"-"</formula>
    </cfRule>
  </conditionalFormatting>
  <conditionalFormatting sqref="C143">
    <cfRule type="cellIs" dxfId="89" priority="16" operator="equal">
      <formula>"Si"</formula>
    </cfRule>
  </conditionalFormatting>
  <conditionalFormatting sqref="C143">
    <cfRule type="cellIs" dxfId="88" priority="15" operator="equal">
      <formula>"-"</formula>
    </cfRule>
  </conditionalFormatting>
  <conditionalFormatting sqref="C144">
    <cfRule type="cellIs" dxfId="87" priority="14" operator="equal">
      <formula>"Si"</formula>
    </cfRule>
  </conditionalFormatting>
  <conditionalFormatting sqref="C144">
    <cfRule type="cellIs" dxfId="86" priority="13" operator="equal">
      <formula>"-"</formula>
    </cfRule>
  </conditionalFormatting>
  <conditionalFormatting sqref="C153:C154">
    <cfRule type="cellIs" dxfId="85" priority="12" operator="equal">
      <formula>"Si"</formula>
    </cfRule>
  </conditionalFormatting>
  <conditionalFormatting sqref="C153:C154">
    <cfRule type="cellIs" dxfId="84" priority="11" operator="equal">
      <formula>"-"</formula>
    </cfRule>
  </conditionalFormatting>
  <conditionalFormatting sqref="D152">
    <cfRule type="cellIs" dxfId="83" priority="10" operator="equal">
      <formula>"Si"</formula>
    </cfRule>
  </conditionalFormatting>
  <conditionalFormatting sqref="D152">
    <cfRule type="cellIs" dxfId="82" priority="9" operator="equal">
      <formula>"-"</formula>
    </cfRule>
  </conditionalFormatting>
  <conditionalFormatting sqref="H143:I143">
    <cfRule type="cellIs" dxfId="81" priority="8" operator="equal">
      <formula>"Si"</formula>
    </cfRule>
  </conditionalFormatting>
  <conditionalFormatting sqref="H143:I143">
    <cfRule type="cellIs" dxfId="80" priority="7" operator="equal">
      <formula>"-"</formula>
    </cfRule>
  </conditionalFormatting>
  <conditionalFormatting sqref="C151">
    <cfRule type="cellIs" dxfId="79" priority="6" operator="equal">
      <formula>"Si"</formula>
    </cfRule>
  </conditionalFormatting>
  <conditionalFormatting sqref="C151">
    <cfRule type="cellIs" dxfId="78" priority="5" operator="equal">
      <formula>"-"</formula>
    </cfRule>
  </conditionalFormatting>
  <conditionalFormatting sqref="C155">
    <cfRule type="cellIs" dxfId="77" priority="4" operator="equal">
      <formula>"Si"</formula>
    </cfRule>
  </conditionalFormatting>
  <conditionalFormatting sqref="C155">
    <cfRule type="cellIs" dxfId="76" priority="3" operator="equal">
      <formula>"-"</formula>
    </cfRule>
  </conditionalFormatting>
  <conditionalFormatting sqref="C156">
    <cfRule type="cellIs" dxfId="75" priority="2" operator="equal">
      <formula>"Si"</formula>
    </cfRule>
  </conditionalFormatting>
  <conditionalFormatting sqref="C156">
    <cfRule type="cellIs" dxfId="74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5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1.42578125" style="6"/>
    <col min="2" max="2" width="2" bestFit="1" customWidth="1"/>
    <col min="3" max="3" width="1.85546875" bestFit="1" customWidth="1"/>
    <col min="4" max="4" width="2.42578125" bestFit="1" customWidth="1"/>
    <col min="5" max="5" width="22.140625" bestFit="1" customWidth="1"/>
    <col min="6" max="6" width="22.85546875" bestFit="1" customWidth="1"/>
    <col min="7" max="8" width="2.140625" bestFit="1" customWidth="1"/>
    <col min="9" max="9" width="7.28515625" bestFit="1" customWidth="1"/>
    <col min="10" max="10" width="1.7109375" bestFit="1" customWidth="1"/>
    <col min="11" max="11" width="7" bestFit="1" customWidth="1"/>
    <col min="12" max="12" width="8.85546875" bestFit="1" customWidth="1"/>
    <col min="13" max="13" width="7.85546875" bestFit="1" customWidth="1"/>
    <col min="14" max="14" width="6.5703125" bestFit="1" customWidth="1"/>
    <col min="15" max="15" width="3.85546875" bestFit="1" customWidth="1"/>
    <col min="16" max="16" width="10.85546875" bestFit="1" customWidth="1"/>
    <col min="17" max="17" width="11.28515625" bestFit="1" customWidth="1"/>
    <col min="18" max="18" width="14.7109375" bestFit="1" customWidth="1"/>
    <col min="19" max="19" width="9.140625" bestFit="1" customWidth="1"/>
    <col min="22" max="22" width="5.7109375" bestFit="1" customWidth="1"/>
  </cols>
  <sheetData>
    <row r="3" spans="2:22" s="6" customFormat="1" x14ac:dyDescent="0.25"/>
    <row r="4" spans="2:22" s="6" customFormat="1" x14ac:dyDescent="0.25"/>
    <row r="5" spans="2:22" s="6" customFormat="1" x14ac:dyDescent="0.25">
      <c r="C5" s="1" t="s">
        <v>831</v>
      </c>
    </row>
    <row r="6" spans="2:22" s="6" customFormat="1" x14ac:dyDescent="0.25">
      <c r="C6" s="1"/>
    </row>
    <row r="7" spans="2:22" s="6" customFormat="1" ht="45" x14ac:dyDescent="0.25">
      <c r="B7" s="8">
        <v>1</v>
      </c>
      <c r="C7" s="8" t="s">
        <v>571</v>
      </c>
      <c r="D7" s="8">
        <v>8</v>
      </c>
      <c r="E7" s="8" t="s">
        <v>66</v>
      </c>
      <c r="F7" s="8" t="s">
        <v>67</v>
      </c>
      <c r="G7" s="8" t="s">
        <v>28</v>
      </c>
      <c r="H7" s="8" t="s">
        <v>28</v>
      </c>
      <c r="I7" s="8" t="s">
        <v>27</v>
      </c>
      <c r="J7" s="8">
        <v>4</v>
      </c>
      <c r="K7" s="3">
        <v>39867</v>
      </c>
      <c r="L7" s="11">
        <v>213400</v>
      </c>
      <c r="M7" s="4">
        <v>50000</v>
      </c>
      <c r="N7" s="8" t="s">
        <v>25</v>
      </c>
      <c r="O7" s="8">
        <v>2009</v>
      </c>
      <c r="P7" s="8" t="s">
        <v>71</v>
      </c>
      <c r="Q7" s="9" t="s">
        <v>20</v>
      </c>
      <c r="R7" s="9" t="s">
        <v>68</v>
      </c>
      <c r="S7" s="9" t="s">
        <v>69</v>
      </c>
      <c r="T7" s="27" t="s">
        <v>50</v>
      </c>
      <c r="U7" s="9" t="s">
        <v>70</v>
      </c>
      <c r="V7" s="9" t="s">
        <v>456</v>
      </c>
    </row>
    <row r="8" spans="2:22" ht="45" x14ac:dyDescent="0.25">
      <c r="B8" s="8">
        <v>2</v>
      </c>
      <c r="C8" s="8" t="s">
        <v>570</v>
      </c>
      <c r="D8" s="8">
        <v>4</v>
      </c>
      <c r="E8" s="9" t="s">
        <v>388</v>
      </c>
      <c r="F8" s="8" t="s">
        <v>389</v>
      </c>
      <c r="G8" s="8" t="s">
        <v>28</v>
      </c>
      <c r="H8" s="8" t="s">
        <v>28</v>
      </c>
      <c r="I8" s="8" t="s">
        <v>45</v>
      </c>
      <c r="J8" s="8">
        <v>3</v>
      </c>
      <c r="K8" s="3">
        <v>39685</v>
      </c>
      <c r="L8" s="11">
        <v>186345</v>
      </c>
      <c r="M8" s="12">
        <v>47000</v>
      </c>
      <c r="N8" s="8" t="s">
        <v>25</v>
      </c>
      <c r="O8" s="8">
        <v>2006</v>
      </c>
      <c r="P8" s="8" t="s">
        <v>71</v>
      </c>
      <c r="Q8" s="9" t="s">
        <v>20</v>
      </c>
      <c r="R8" s="9" t="s">
        <v>392</v>
      </c>
      <c r="S8" s="50" t="s">
        <v>604</v>
      </c>
      <c r="T8" s="27" t="s">
        <v>393</v>
      </c>
      <c r="U8" s="9" t="s">
        <v>394</v>
      </c>
      <c r="V8" s="9" t="s">
        <v>456</v>
      </c>
    </row>
    <row r="9" spans="2:22" ht="36" x14ac:dyDescent="0.25">
      <c r="B9" s="8">
        <v>3</v>
      </c>
      <c r="C9" s="8" t="s">
        <v>570</v>
      </c>
      <c r="D9" s="8">
        <v>20</v>
      </c>
      <c r="E9" s="9" t="s">
        <v>386</v>
      </c>
      <c r="F9" s="8" t="s">
        <v>390</v>
      </c>
      <c r="G9" s="8" t="s">
        <v>28</v>
      </c>
      <c r="H9" s="8" t="s">
        <v>28</v>
      </c>
      <c r="I9" s="8" t="s">
        <v>45</v>
      </c>
      <c r="J9" s="8">
        <v>4</v>
      </c>
      <c r="K9" s="3">
        <v>40434</v>
      </c>
      <c r="L9" s="11">
        <v>366527</v>
      </c>
      <c r="M9" s="11">
        <v>50000</v>
      </c>
      <c r="N9" s="8" t="s">
        <v>25</v>
      </c>
      <c r="O9" s="8">
        <v>2008</v>
      </c>
      <c r="P9" s="8" t="s">
        <v>71</v>
      </c>
      <c r="Q9" s="9" t="s">
        <v>20</v>
      </c>
      <c r="R9" s="9" t="s">
        <v>391</v>
      </c>
      <c r="S9" s="8"/>
      <c r="T9" s="9"/>
      <c r="U9" s="9" t="s">
        <v>405</v>
      </c>
      <c r="V9" s="9" t="s">
        <v>456</v>
      </c>
    </row>
    <row r="10" spans="2:22" ht="45" x14ac:dyDescent="0.25">
      <c r="B10" s="8">
        <v>4</v>
      </c>
      <c r="C10" s="8" t="s">
        <v>570</v>
      </c>
      <c r="D10" s="8">
        <v>40</v>
      </c>
      <c r="E10" s="8" t="s">
        <v>644</v>
      </c>
      <c r="F10" s="8" t="s">
        <v>146</v>
      </c>
      <c r="G10" s="8" t="s">
        <v>28</v>
      </c>
      <c r="H10" s="8" t="s">
        <v>28</v>
      </c>
      <c r="I10" s="8" t="s">
        <v>45</v>
      </c>
      <c r="J10" s="8">
        <v>4</v>
      </c>
      <c r="K10" s="3">
        <v>40787</v>
      </c>
      <c r="L10" s="11">
        <v>211000</v>
      </c>
      <c r="M10" s="8">
        <v>100000</v>
      </c>
      <c r="N10" s="8" t="s">
        <v>25</v>
      </c>
      <c r="O10" s="8">
        <v>2009</v>
      </c>
      <c r="P10" s="8" t="s">
        <v>71</v>
      </c>
      <c r="Q10" s="9" t="s">
        <v>40</v>
      </c>
      <c r="R10" s="8" t="s">
        <v>147</v>
      </c>
      <c r="S10" s="9" t="s">
        <v>328</v>
      </c>
      <c r="T10" s="9" t="s">
        <v>138</v>
      </c>
      <c r="U10" s="9" t="s">
        <v>327</v>
      </c>
      <c r="V10" s="9" t="s">
        <v>456</v>
      </c>
    </row>
    <row r="11" spans="2:22" ht="45" x14ac:dyDescent="0.25">
      <c r="B11" s="8">
        <v>5</v>
      </c>
      <c r="C11" s="8" t="s">
        <v>571</v>
      </c>
      <c r="D11" s="8">
        <v>36</v>
      </c>
      <c r="E11" s="9" t="s">
        <v>262</v>
      </c>
      <c r="F11" s="8" t="s">
        <v>263</v>
      </c>
      <c r="G11" s="8" t="s">
        <v>28</v>
      </c>
      <c r="H11" s="8" t="s">
        <v>28</v>
      </c>
      <c r="I11" s="8" t="s">
        <v>54</v>
      </c>
      <c r="J11" s="8">
        <v>3</v>
      </c>
      <c r="K11" s="3">
        <v>40772</v>
      </c>
      <c r="L11" s="11">
        <v>254000</v>
      </c>
      <c r="M11" s="8" t="s">
        <v>637</v>
      </c>
      <c r="N11" s="8" t="s">
        <v>588</v>
      </c>
      <c r="O11" s="8">
        <v>2006</v>
      </c>
      <c r="P11" s="8" t="s">
        <v>71</v>
      </c>
      <c r="Q11" s="9" t="s">
        <v>20</v>
      </c>
      <c r="R11" s="9" t="s">
        <v>264</v>
      </c>
      <c r="S11" s="8" t="s">
        <v>265</v>
      </c>
      <c r="T11" s="27" t="s">
        <v>266</v>
      </c>
      <c r="U11" s="9" t="s">
        <v>267</v>
      </c>
      <c r="V11" s="9" t="s">
        <v>456</v>
      </c>
    </row>
    <row r="12" spans="2:22" ht="45" x14ac:dyDescent="0.25">
      <c r="B12" s="8">
        <v>6</v>
      </c>
      <c r="C12" s="8" t="s">
        <v>571</v>
      </c>
      <c r="D12" s="8">
        <v>43</v>
      </c>
      <c r="E12" s="8" t="s">
        <v>154</v>
      </c>
      <c r="F12" s="8" t="s">
        <v>155</v>
      </c>
      <c r="G12" s="8" t="s">
        <v>28</v>
      </c>
      <c r="H12" s="8" t="s">
        <v>28</v>
      </c>
      <c r="I12" s="8" t="s">
        <v>65</v>
      </c>
      <c r="J12" s="8">
        <v>5</v>
      </c>
      <c r="K12" s="3">
        <v>40798</v>
      </c>
      <c r="L12" s="55">
        <v>301390</v>
      </c>
      <c r="M12" s="8" t="s">
        <v>637</v>
      </c>
      <c r="N12" s="8" t="s">
        <v>588</v>
      </c>
      <c r="O12" s="9">
        <v>2010</v>
      </c>
      <c r="P12" s="8" t="s">
        <v>71</v>
      </c>
      <c r="Q12" s="9" t="s">
        <v>124</v>
      </c>
      <c r="R12" s="9" t="s">
        <v>156</v>
      </c>
      <c r="S12" s="8">
        <v>8616124835</v>
      </c>
      <c r="T12" s="9" t="s">
        <v>157</v>
      </c>
      <c r="U12" s="9" t="s">
        <v>158</v>
      </c>
      <c r="V12" s="9" t="s">
        <v>456</v>
      </c>
    </row>
    <row r="13" spans="2:22" ht="54" x14ac:dyDescent="0.25">
      <c r="B13" s="8">
        <v>7</v>
      </c>
      <c r="C13" s="8" t="s">
        <v>570</v>
      </c>
      <c r="D13" s="8">
        <v>55</v>
      </c>
      <c r="E13" s="8" t="s">
        <v>140</v>
      </c>
      <c r="F13" s="8" t="s">
        <v>141</v>
      </c>
      <c r="G13" s="8" t="s">
        <v>28</v>
      </c>
      <c r="H13" s="8" t="s">
        <v>28</v>
      </c>
      <c r="I13" s="8" t="s">
        <v>65</v>
      </c>
      <c r="J13" s="8">
        <v>3</v>
      </c>
      <c r="K13" s="3">
        <v>40990</v>
      </c>
      <c r="L13" s="11">
        <v>1100000</v>
      </c>
      <c r="M13" s="8" t="s">
        <v>637</v>
      </c>
      <c r="N13" s="8" t="s">
        <v>588</v>
      </c>
      <c r="O13" s="8">
        <v>2012</v>
      </c>
      <c r="P13" s="8" t="s">
        <v>71</v>
      </c>
      <c r="Q13" s="9" t="s">
        <v>20</v>
      </c>
      <c r="R13" s="9" t="s">
        <v>142</v>
      </c>
      <c r="S13" s="8" t="s">
        <v>143</v>
      </c>
      <c r="T13" s="9" t="s">
        <v>144</v>
      </c>
      <c r="U13" s="9" t="s">
        <v>145</v>
      </c>
      <c r="V13" s="9" t="s">
        <v>456</v>
      </c>
    </row>
    <row r="14" spans="2:22" ht="36" x14ac:dyDescent="0.25">
      <c r="B14" s="8">
        <v>8</v>
      </c>
      <c r="C14" s="8" t="s">
        <v>570</v>
      </c>
      <c r="D14" s="8">
        <v>56</v>
      </c>
      <c r="E14" s="8" t="s">
        <v>182</v>
      </c>
      <c r="F14" s="8" t="s">
        <v>183</v>
      </c>
      <c r="G14" s="8" t="s">
        <v>28</v>
      </c>
      <c r="H14" s="8" t="s">
        <v>28</v>
      </c>
      <c r="I14" s="8" t="s">
        <v>187</v>
      </c>
      <c r="J14" s="8">
        <v>5</v>
      </c>
      <c r="K14" s="3">
        <v>40995</v>
      </c>
      <c r="L14" s="11">
        <v>473776</v>
      </c>
      <c r="M14" s="8" t="s">
        <v>637</v>
      </c>
      <c r="N14" s="8" t="s">
        <v>588</v>
      </c>
      <c r="O14" s="8">
        <v>2009</v>
      </c>
      <c r="P14" s="8" t="s">
        <v>71</v>
      </c>
      <c r="Q14" s="9" t="s">
        <v>124</v>
      </c>
      <c r="R14" s="9" t="s">
        <v>184</v>
      </c>
      <c r="S14" s="8" t="s">
        <v>449</v>
      </c>
      <c r="T14" s="9" t="s">
        <v>185</v>
      </c>
      <c r="U14" s="9" t="s">
        <v>186</v>
      </c>
      <c r="V14" s="9" t="s">
        <v>456</v>
      </c>
    </row>
    <row r="15" spans="2:22" ht="27" x14ac:dyDescent="0.25">
      <c r="B15" s="8">
        <v>9</v>
      </c>
      <c r="C15" s="8" t="s">
        <v>570</v>
      </c>
      <c r="D15" s="8">
        <v>79</v>
      </c>
      <c r="E15" s="9" t="s">
        <v>518</v>
      </c>
      <c r="F15" s="8" t="s">
        <v>517</v>
      </c>
      <c r="G15" s="8" t="s">
        <v>28</v>
      </c>
      <c r="H15" s="8" t="s">
        <v>28</v>
      </c>
      <c r="I15" s="8" t="s">
        <v>54</v>
      </c>
      <c r="J15" s="8">
        <v>5</v>
      </c>
      <c r="K15" s="3">
        <v>41205</v>
      </c>
      <c r="L15" s="11">
        <v>1207830</v>
      </c>
      <c r="M15" s="8" t="s">
        <v>643</v>
      </c>
      <c r="N15" s="8" t="s">
        <v>588</v>
      </c>
      <c r="O15" s="8">
        <v>2008</v>
      </c>
      <c r="P15" s="8" t="s">
        <v>71</v>
      </c>
      <c r="Q15" s="9" t="s">
        <v>342</v>
      </c>
      <c r="R15" s="9" t="s">
        <v>519</v>
      </c>
      <c r="S15" s="8" t="s">
        <v>520</v>
      </c>
      <c r="T15" s="9" t="s">
        <v>521</v>
      </c>
      <c r="U15" s="9" t="s">
        <v>522</v>
      </c>
      <c r="V15" s="9" t="s">
        <v>456</v>
      </c>
    </row>
  </sheetData>
  <conditionalFormatting sqref="G10:H10">
    <cfRule type="cellIs" dxfId="73" priority="18" operator="equal">
      <formula>"Si"</formula>
    </cfRule>
  </conditionalFormatting>
  <conditionalFormatting sqref="G10:H10">
    <cfRule type="cellIs" dxfId="72" priority="17" operator="equal">
      <formula>"-"</formula>
    </cfRule>
  </conditionalFormatting>
  <conditionalFormatting sqref="G11:H11">
    <cfRule type="cellIs" dxfId="71" priority="16" operator="equal">
      <formula>"Si"</formula>
    </cfRule>
  </conditionalFormatting>
  <conditionalFormatting sqref="G11:H11">
    <cfRule type="cellIs" dxfId="70" priority="15" operator="equal">
      <formula>"-"</formula>
    </cfRule>
  </conditionalFormatting>
  <conditionalFormatting sqref="G9:H9">
    <cfRule type="cellIs" dxfId="69" priority="14" operator="equal">
      <formula>"Si"</formula>
    </cfRule>
  </conditionalFormatting>
  <conditionalFormatting sqref="G9:H9">
    <cfRule type="cellIs" dxfId="68" priority="13" operator="equal">
      <formula>"-"</formula>
    </cfRule>
  </conditionalFormatting>
  <conditionalFormatting sqref="G8:H8">
    <cfRule type="cellIs" dxfId="67" priority="12" operator="equal">
      <formula>"Si"</formula>
    </cfRule>
  </conditionalFormatting>
  <conditionalFormatting sqref="G8:H8">
    <cfRule type="cellIs" dxfId="66" priority="11" operator="equal">
      <formula>"-"</formula>
    </cfRule>
  </conditionalFormatting>
  <conditionalFormatting sqref="G7:H7">
    <cfRule type="cellIs" dxfId="65" priority="10" operator="equal">
      <formula>"Si"</formula>
    </cfRule>
  </conditionalFormatting>
  <conditionalFormatting sqref="G7:H7">
    <cfRule type="cellIs" dxfId="64" priority="9" operator="equal">
      <formula>"-"</formula>
    </cfRule>
  </conditionalFormatting>
  <conditionalFormatting sqref="G12:H12">
    <cfRule type="cellIs" dxfId="63" priority="8" operator="equal">
      <formula>"Si"</formula>
    </cfRule>
  </conditionalFormatting>
  <conditionalFormatting sqref="G12:H12">
    <cfRule type="cellIs" dxfId="62" priority="7" operator="equal">
      <formula>"-"</formula>
    </cfRule>
  </conditionalFormatting>
  <conditionalFormatting sqref="G13:H13">
    <cfRule type="cellIs" dxfId="61" priority="6" operator="equal">
      <formula>"Si"</formula>
    </cfRule>
  </conditionalFormatting>
  <conditionalFormatting sqref="G13:H13">
    <cfRule type="cellIs" dxfId="60" priority="5" operator="equal">
      <formula>"-"</formula>
    </cfRule>
  </conditionalFormatting>
  <conditionalFormatting sqref="G14:H14">
    <cfRule type="cellIs" dxfId="59" priority="4" operator="equal">
      <formula>"Si"</formula>
    </cfRule>
  </conditionalFormatting>
  <conditionalFormatting sqref="G14:H14">
    <cfRule type="cellIs" dxfId="58" priority="3" operator="equal">
      <formula>"-"</formula>
    </cfRule>
  </conditionalFormatting>
  <conditionalFormatting sqref="G15:H15">
    <cfRule type="cellIs" dxfId="57" priority="2" operator="equal">
      <formula>"Si"</formula>
    </cfRule>
  </conditionalFormatting>
  <conditionalFormatting sqref="G15:H15">
    <cfRule type="cellIs" dxfId="56" priority="1" operator="equal">
      <formula>"-"</formula>
    </cfRule>
  </conditionalFormatting>
  <hyperlinks>
    <hyperlink ref="T11" r:id="rId1"/>
    <hyperlink ref="T8" r:id="rId2"/>
    <hyperlink ref="T7" r:id="rId3"/>
  </hyperlinks>
  <pageMargins left="0.7" right="0.7" top="0.75" bottom="0.75" header="0.3" footer="0.3"/>
  <pageSetup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X169"/>
  <sheetViews>
    <sheetView zoomScaleNormal="100" workbookViewId="0">
      <selection activeCell="D105" sqref="D105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hidden="1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/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36" hidden="1" x14ac:dyDescent="0.25">
      <c r="B131" s="7" t="s">
        <v>642</v>
      </c>
      <c r="C131" s="7" t="s">
        <v>1</v>
      </c>
      <c r="D131" s="7" t="s">
        <v>2</v>
      </c>
      <c r="E131" s="7" t="s">
        <v>3</v>
      </c>
      <c r="F131" s="7" t="s">
        <v>17</v>
      </c>
      <c r="G131" s="7" t="s">
        <v>335</v>
      </c>
      <c r="H131" s="7" t="s">
        <v>16</v>
      </c>
      <c r="I131" s="7" t="s">
        <v>789</v>
      </c>
      <c r="J131" s="7" t="s">
        <v>6</v>
      </c>
      <c r="K131" s="7" t="s">
        <v>10</v>
      </c>
      <c r="L131" s="7" t="s">
        <v>11</v>
      </c>
      <c r="M131" s="7" t="s">
        <v>12</v>
      </c>
      <c r="N131" s="7" t="s">
        <v>13</v>
      </c>
      <c r="O131" s="7" t="s">
        <v>14</v>
      </c>
      <c r="P131" s="7" t="s">
        <v>15</v>
      </c>
      <c r="Q131" s="7" t="s">
        <v>4</v>
      </c>
      <c r="R131" s="7" t="s">
        <v>5</v>
      </c>
      <c r="S131" s="7" t="s">
        <v>7</v>
      </c>
      <c r="T131" s="7" t="s">
        <v>8</v>
      </c>
      <c r="U131" s="7" t="s">
        <v>9</v>
      </c>
      <c r="V131" s="7" t="s">
        <v>458</v>
      </c>
    </row>
    <row r="132" spans="2:22" x14ac:dyDescent="0.25">
      <c r="B132" s="14"/>
      <c r="C132" s="14"/>
      <c r="D132" s="13"/>
      <c r="E132" s="14"/>
      <c r="F132" s="14"/>
      <c r="G132" s="14"/>
      <c r="H132" s="14"/>
      <c r="I132" s="14"/>
      <c r="J132" s="14"/>
      <c r="K132" s="64"/>
      <c r="L132" s="62"/>
      <c r="M132" s="62"/>
      <c r="N132" s="62"/>
      <c r="O132" s="14"/>
      <c r="P132" s="65"/>
      <c r="Q132" s="13"/>
      <c r="R132" s="13"/>
      <c r="S132" s="67"/>
      <c r="T132" s="13"/>
      <c r="U132" s="67"/>
      <c r="V132" s="65"/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85"/>
      <c r="J135" s="37"/>
      <c r="K135" s="64"/>
      <c r="L135" s="37"/>
      <c r="M135" s="37"/>
      <c r="N135" s="37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85"/>
      <c r="J136" s="37"/>
      <c r="K136" s="37"/>
      <c r="L136" s="37"/>
      <c r="M136" s="37"/>
      <c r="N136" s="37"/>
      <c r="O136" s="62"/>
      <c r="P136" s="62"/>
      <c r="Q136" s="62"/>
      <c r="R136" s="62"/>
      <c r="S136" s="62"/>
      <c r="T136" s="62"/>
      <c r="U136" s="62"/>
      <c r="V136" s="62"/>
    </row>
    <row r="137" spans="2:22" x14ac:dyDescent="0.25">
      <c r="C137" s="14"/>
      <c r="D137" s="13"/>
      <c r="E137" s="14"/>
      <c r="F137" s="14"/>
      <c r="G137" s="14"/>
      <c r="H137" s="14"/>
      <c r="I137" s="37"/>
      <c r="J137" s="86"/>
      <c r="K137" s="37"/>
      <c r="L137" s="37"/>
      <c r="M137" s="37"/>
      <c r="N137" s="37"/>
    </row>
    <row r="138" spans="2:22" x14ac:dyDescent="0.25">
      <c r="D138" s="13"/>
      <c r="E138" s="14"/>
      <c r="F138" s="14"/>
      <c r="G138" s="14"/>
      <c r="H138" s="14"/>
      <c r="I138" s="37"/>
      <c r="J138" s="86">
        <v>38</v>
      </c>
      <c r="K138" s="37"/>
      <c r="L138" s="37">
        <v>30</v>
      </c>
      <c r="M138" s="37"/>
      <c r="N138" s="37"/>
    </row>
    <row r="139" spans="2:22" x14ac:dyDescent="0.25">
      <c r="C139" s="1" t="s">
        <v>655</v>
      </c>
      <c r="D139" s="13"/>
      <c r="E139" s="14"/>
      <c r="F139" s="14"/>
      <c r="G139" s="14"/>
      <c r="H139" s="14"/>
      <c r="I139" s="37"/>
      <c r="J139" s="86">
        <v>5</v>
      </c>
      <c r="K139" s="37"/>
      <c r="L139" s="37">
        <v>5</v>
      </c>
      <c r="M139" s="37"/>
      <c r="N139" s="37"/>
    </row>
    <row r="140" spans="2:22" x14ac:dyDescent="0.25">
      <c r="C140" s="17" t="s">
        <v>437</v>
      </c>
      <c r="D140" s="17" t="s">
        <v>438</v>
      </c>
      <c r="E140" s="17" t="s">
        <v>573</v>
      </c>
      <c r="H140" s="14"/>
      <c r="I140" s="37"/>
      <c r="J140" s="87">
        <f>J138/J139</f>
        <v>7.6</v>
      </c>
      <c r="K140" s="37"/>
      <c r="L140" s="37">
        <f>L138/L139</f>
        <v>6</v>
      </c>
      <c r="M140" s="37"/>
      <c r="N140" s="37"/>
    </row>
    <row r="141" spans="2:22" ht="18" x14ac:dyDescent="0.25">
      <c r="C141" s="8">
        <f>C128</f>
        <v>121</v>
      </c>
      <c r="D141" s="82" t="s">
        <v>574</v>
      </c>
      <c r="E141" s="35">
        <v>1</v>
      </c>
      <c r="I141" s="37"/>
      <c r="J141" s="37"/>
      <c r="K141" s="37"/>
      <c r="L141" s="37"/>
      <c r="M141" s="37"/>
      <c r="N141" s="37"/>
      <c r="O141" s="33"/>
    </row>
    <row r="142" spans="2:22" ht="18" x14ac:dyDescent="0.25">
      <c r="C142" s="8">
        <f>COUNTIF(B8:B129,"I")</f>
        <v>67</v>
      </c>
      <c r="D142" s="82" t="s">
        <v>577</v>
      </c>
      <c r="E142" s="35">
        <f>C142*E141/C141</f>
        <v>0.55371900826446285</v>
      </c>
      <c r="H142" s="57"/>
      <c r="I142" s="88"/>
      <c r="J142" s="86">
        <v>7</v>
      </c>
      <c r="K142" s="70"/>
      <c r="L142" s="37"/>
      <c r="M142" s="37"/>
      <c r="N142" s="37"/>
    </row>
    <row r="143" spans="2:22" x14ac:dyDescent="0.25">
      <c r="C143" s="8">
        <f>COUNTIF(B8:B129,"E")</f>
        <v>55</v>
      </c>
      <c r="D143" s="82" t="s">
        <v>581</v>
      </c>
      <c r="E143" s="35">
        <f>C143*E141/C141</f>
        <v>0.45454545454545453</v>
      </c>
      <c r="G143" s="37"/>
      <c r="I143" s="37"/>
      <c r="J143" s="86">
        <v>7</v>
      </c>
      <c r="K143" s="70"/>
      <c r="L143" s="37"/>
      <c r="M143" s="37"/>
      <c r="N143" s="37"/>
    </row>
    <row r="144" spans="2:22" ht="18" x14ac:dyDescent="0.25">
      <c r="C144" s="8">
        <f>SUMIFS(J8:J129,B8:B129,"I")</f>
        <v>163</v>
      </c>
      <c r="D144" s="82" t="s">
        <v>578</v>
      </c>
      <c r="E144" s="35">
        <f>C144*E141/(C144+C145)</f>
        <v>0.51257861635220126</v>
      </c>
      <c r="G144" s="37"/>
      <c r="I144" s="37"/>
      <c r="J144" s="86">
        <v>8</v>
      </c>
      <c r="K144" s="37"/>
      <c r="L144" s="14"/>
      <c r="M144" s="14"/>
      <c r="N144" s="37"/>
    </row>
    <row r="145" spans="3:14" ht="18" x14ac:dyDescent="0.25">
      <c r="C145" s="8">
        <f>SUMIFS(J8:J129,B8:B129,"E")</f>
        <v>155</v>
      </c>
      <c r="D145" s="82" t="s">
        <v>572</v>
      </c>
      <c r="E145" s="35">
        <f>C145*E141/(C144+C145)</f>
        <v>0.48742138364779874</v>
      </c>
      <c r="G145" s="37"/>
      <c r="I145" s="37"/>
      <c r="J145" s="86">
        <v>8</v>
      </c>
      <c r="K145" s="37"/>
      <c r="L145" s="14"/>
      <c r="M145" s="14"/>
      <c r="N145" s="37"/>
    </row>
    <row r="146" spans="3:14" ht="18" x14ac:dyDescent="0.25">
      <c r="C146" s="8">
        <f>COUNTIFS(B8:B129,"I",F8:F129,"Si")</f>
        <v>18</v>
      </c>
      <c r="D146" s="59" t="s">
        <v>579</v>
      </c>
      <c r="E146" s="35">
        <f>C146*E141/C141</f>
        <v>0.1487603305785124</v>
      </c>
      <c r="G146" s="37"/>
      <c r="I146" s="37"/>
      <c r="J146" s="87">
        <v>8</v>
      </c>
      <c r="K146" s="37"/>
      <c r="L146" s="14"/>
      <c r="M146" s="14"/>
      <c r="N146" s="37"/>
    </row>
    <row r="147" spans="3:14" x14ac:dyDescent="0.25">
      <c r="C147" s="8">
        <f>COUNTIFS(B8:B129,"E",F8:F129,"Si")</f>
        <v>38</v>
      </c>
      <c r="D147" s="82" t="s">
        <v>580</v>
      </c>
      <c r="E147" s="35">
        <f>C147*E141/C141</f>
        <v>0.31404958677685951</v>
      </c>
      <c r="G147" s="37"/>
      <c r="H147" s="37"/>
      <c r="I147" s="37"/>
      <c r="J147" s="86">
        <f>SUM(J142:J146)</f>
        <v>38</v>
      </c>
      <c r="K147" s="37"/>
      <c r="L147" s="14"/>
      <c r="M147" s="14"/>
      <c r="N147" s="37"/>
    </row>
    <row r="148" spans="3:14" ht="18" customHeight="1" x14ac:dyDescent="0.25">
      <c r="C148" s="8">
        <f>SUMIFS(J8:J129,F8:F129,"Si")</f>
        <v>177</v>
      </c>
      <c r="D148" s="138" t="s">
        <v>576</v>
      </c>
      <c r="E148" s="138"/>
      <c r="I148" s="37"/>
      <c r="J148" s="37"/>
      <c r="K148" s="37"/>
      <c r="L148" s="139"/>
      <c r="M148" s="56"/>
      <c r="N148" s="56"/>
    </row>
    <row r="149" spans="3:14" ht="18" customHeight="1" x14ac:dyDescent="0.25">
      <c r="C149" s="11">
        <f>SUMIFS(L8:L129,F8:F129,"Si")</f>
        <v>18481132.920000002</v>
      </c>
      <c r="D149" s="138" t="s">
        <v>646</v>
      </c>
      <c r="E149" s="138"/>
      <c r="G149" s="37"/>
      <c r="I149" s="89"/>
      <c r="J149" s="37"/>
      <c r="K149" s="37"/>
      <c r="L149" s="139"/>
      <c r="M149" s="14"/>
      <c r="N149" s="14"/>
    </row>
    <row r="150" spans="3:14" ht="18" customHeight="1" x14ac:dyDescent="0.25">
      <c r="C150" s="8">
        <f>COUNTIF(P8:P129,"Pre-Incubación")</f>
        <v>67</v>
      </c>
      <c r="D150" s="138" t="s">
        <v>650</v>
      </c>
      <c r="E150" s="138"/>
      <c r="G150" s="37"/>
      <c r="I150" s="37"/>
      <c r="J150" s="86"/>
      <c r="K150" s="37"/>
      <c r="L150" s="14"/>
      <c r="M150" s="83"/>
      <c r="N150" s="71"/>
    </row>
    <row r="151" spans="3:14" x14ac:dyDescent="0.25">
      <c r="C151" s="8">
        <f>COUNTIF(P8:P129,"Incubación")</f>
        <v>38</v>
      </c>
      <c r="D151" s="140" t="s">
        <v>648</v>
      </c>
      <c r="E151" s="140"/>
      <c r="G151" s="37"/>
      <c r="H151" s="37"/>
      <c r="I151" s="37"/>
      <c r="J151" s="86"/>
      <c r="K151" s="37"/>
      <c r="L151" s="14"/>
      <c r="M151" s="83"/>
      <c r="N151" s="71"/>
    </row>
    <row r="152" spans="3:14" x14ac:dyDescent="0.25">
      <c r="C152" s="8">
        <f>COUNTIF(P8:P129,"Post-Incubación")</f>
        <v>16</v>
      </c>
      <c r="D152" s="140" t="s">
        <v>649</v>
      </c>
      <c r="E152" s="140"/>
      <c r="G152" s="37"/>
      <c r="H152" s="37"/>
      <c r="I152" s="37"/>
      <c r="J152" s="86"/>
      <c r="K152" s="37"/>
      <c r="L152" s="14"/>
      <c r="M152" s="83"/>
      <c r="N152" s="71"/>
    </row>
    <row r="153" spans="3:14" x14ac:dyDescent="0.25">
      <c r="C153" s="8">
        <f>SUM(C150:C152)</f>
        <v>121</v>
      </c>
      <c r="D153" s="141" t="s">
        <v>651</v>
      </c>
      <c r="E153" s="142"/>
      <c r="G153" s="37"/>
      <c r="H153" s="37"/>
      <c r="I153" s="37"/>
      <c r="J153" s="87"/>
      <c r="K153" s="37"/>
      <c r="L153" s="14"/>
      <c r="M153" s="83"/>
      <c r="N153" s="71"/>
    </row>
    <row r="154" spans="3:14" x14ac:dyDescent="0.25">
      <c r="C154" s="8">
        <f>C151+C152</f>
        <v>54</v>
      </c>
      <c r="D154" s="141" t="s">
        <v>653</v>
      </c>
      <c r="E154" s="142"/>
      <c r="G154" s="37"/>
      <c r="H154" s="37"/>
      <c r="I154" s="37"/>
      <c r="J154" s="37"/>
      <c r="K154" s="37"/>
      <c r="L154" s="14"/>
      <c r="M154" s="14"/>
      <c r="N154" s="37"/>
    </row>
    <row r="155" spans="3:14" x14ac:dyDescent="0.25">
      <c r="C155" s="8">
        <f>COUNTIF(F8:F129,"Si")</f>
        <v>56</v>
      </c>
      <c r="D155" s="141" t="s">
        <v>654</v>
      </c>
      <c r="E155" s="142"/>
      <c r="G155" s="37"/>
      <c r="H155" s="37"/>
      <c r="I155" s="37"/>
      <c r="K155" s="37"/>
      <c r="L155" s="14"/>
      <c r="M155" s="14"/>
    </row>
    <row r="156" spans="3:14" ht="22.5" customHeight="1" x14ac:dyDescent="0.25">
      <c r="C156" s="60">
        <f>C155*100%/C154</f>
        <v>1.037037037037037</v>
      </c>
      <c r="D156" s="145" t="s">
        <v>652</v>
      </c>
      <c r="E156" s="146"/>
      <c r="G156" s="37"/>
      <c r="H156" s="37"/>
      <c r="I156" s="37"/>
      <c r="J156" s="37"/>
      <c r="K156" s="37"/>
      <c r="L156" s="14"/>
      <c r="M156" s="14"/>
    </row>
    <row r="157" spans="3:14" x14ac:dyDescent="0.25">
      <c r="C157" s="14"/>
      <c r="D157" s="13"/>
      <c r="E157" s="56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44" t="s">
        <v>783</v>
      </c>
      <c r="D158" s="144"/>
      <c r="E158" s="144"/>
      <c r="G158" s="37"/>
      <c r="H158" s="37"/>
      <c r="I158" s="37"/>
      <c r="J158" s="37"/>
      <c r="K158" s="37"/>
      <c r="L158" s="14"/>
      <c r="M158" s="14"/>
    </row>
    <row r="159" spans="3:14" x14ac:dyDescent="0.25">
      <c r="C159" s="8">
        <f>SUM(C160:C162)</f>
        <v>68</v>
      </c>
      <c r="D159" s="9" t="s">
        <v>782</v>
      </c>
      <c r="E159" s="35">
        <v>1</v>
      </c>
      <c r="G159" s="70">
        <v>0.4</v>
      </c>
      <c r="H159" s="37">
        <v>43</v>
      </c>
      <c r="I159" s="37"/>
      <c r="J159" s="37"/>
      <c r="K159" s="37"/>
      <c r="L159" s="14"/>
      <c r="M159" s="14"/>
    </row>
    <row r="160" spans="3:14" x14ac:dyDescent="0.25">
      <c r="C160" s="8">
        <f>COUNTIFS(P8:P129,"Pre-Incubación",G8:G129,"Si")</f>
        <v>27</v>
      </c>
      <c r="D160" s="9" t="s">
        <v>568</v>
      </c>
      <c r="E160" s="35">
        <f>C160*$E$159/$C$159</f>
        <v>0.39705882352941174</v>
      </c>
      <c r="G160" s="70">
        <f>C160*G159/C159</f>
        <v>0.15882352941176472</v>
      </c>
      <c r="H160" s="71">
        <f>G160*H159/G159</f>
        <v>17.073529411764707</v>
      </c>
      <c r="I160" s="71"/>
      <c r="J160" s="37"/>
      <c r="K160" s="37"/>
      <c r="L160" s="14"/>
      <c r="M160" s="14"/>
    </row>
    <row r="161" spans="3:13" x14ac:dyDescent="0.25">
      <c r="C161" s="8">
        <f>COUNTIFS(P8:P129,"Incubación",G8:G129,"Si")</f>
        <v>25</v>
      </c>
      <c r="D161" s="9" t="s">
        <v>569</v>
      </c>
      <c r="E161" s="35">
        <f>C161*$E$159/$C$159</f>
        <v>0.36764705882352944</v>
      </c>
      <c r="G161" s="70">
        <f>C161*G159/C159</f>
        <v>0.14705882352941177</v>
      </c>
      <c r="H161" s="71">
        <f>G161*H159/G159</f>
        <v>15.808823529411766</v>
      </c>
      <c r="I161" s="71"/>
      <c r="J161" s="37"/>
      <c r="K161" s="37"/>
      <c r="L161" s="37"/>
      <c r="M161" s="38"/>
    </row>
    <row r="162" spans="3:13" ht="18" x14ac:dyDescent="0.25">
      <c r="C162" s="8">
        <f>COUNTIFS(P8:P129,"Post-incubación",G8:G129,"Si")</f>
        <v>16</v>
      </c>
      <c r="D162" s="9" t="s">
        <v>647</v>
      </c>
      <c r="E162" s="35">
        <f>C162*E141/C141</f>
        <v>0.13223140495867769</v>
      </c>
      <c r="G162" s="70">
        <f>C162*G159/C159</f>
        <v>9.4117647058823528E-2</v>
      </c>
      <c r="H162" s="71">
        <f>G162*H159/G159</f>
        <v>10.117647058823529</v>
      </c>
      <c r="I162" s="71"/>
      <c r="J162" s="37"/>
      <c r="K162" s="37"/>
      <c r="L162" s="37"/>
      <c r="M162" s="37"/>
    </row>
    <row r="163" spans="3:13" x14ac:dyDescent="0.25">
      <c r="G163" s="37"/>
      <c r="H163" s="37"/>
      <c r="I163" s="37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D165" s="9" t="s">
        <v>782</v>
      </c>
      <c r="E165" s="35">
        <v>1</v>
      </c>
    </row>
    <row r="166" spans="3:13" x14ac:dyDescent="0.25">
      <c r="D166" s="9" t="s">
        <v>568</v>
      </c>
      <c r="E166" s="35">
        <f>C166*$E$159/$C$159</f>
        <v>0</v>
      </c>
    </row>
    <row r="167" spans="3:13" x14ac:dyDescent="0.25">
      <c r="D167" s="9" t="s">
        <v>569</v>
      </c>
      <c r="E167" s="35">
        <f>C167*$E$159/$C$159</f>
        <v>0</v>
      </c>
    </row>
    <row r="168" spans="3:13" ht="18" x14ac:dyDescent="0.25">
      <c r="D168" s="9" t="s">
        <v>647</v>
      </c>
      <c r="E168" s="35">
        <f>C168*E147/C147</f>
        <v>0</v>
      </c>
    </row>
    <row r="169" spans="3:13" x14ac:dyDescent="0.25">
      <c r="D169" s="13"/>
    </row>
  </sheetData>
  <autoFilter ref="B7:V131">
    <filterColumn colId="4">
      <filters>
        <filter val="Si"/>
      </filters>
    </filterColumn>
    <filterColumn colId="5">
      <filters>
        <filter val="Si"/>
      </filters>
    </filterColumn>
  </autoFilter>
  <mergeCells count="12">
    <mergeCell ref="C158:E158"/>
    <mergeCell ref="C6:V6"/>
    <mergeCell ref="D148:E148"/>
    <mergeCell ref="L148:L149"/>
    <mergeCell ref="D149:E149"/>
    <mergeCell ref="D150:E150"/>
    <mergeCell ref="D151:E151"/>
    <mergeCell ref="D152:E152"/>
    <mergeCell ref="D153:E153"/>
    <mergeCell ref="D154:E154"/>
    <mergeCell ref="D155:E155"/>
    <mergeCell ref="D156:E156"/>
  </mergeCells>
  <conditionalFormatting sqref="H140:I140 C151 J145:J147 D152:D155 F8:G130 F132:G139">
    <cfRule type="cellIs" dxfId="55" priority="18" operator="equal">
      <formula>"Si"</formula>
    </cfRule>
  </conditionalFormatting>
  <conditionalFormatting sqref="H140:I140 C151 J145:J147 D152:D155 F8:G130 F132:G139">
    <cfRule type="cellIs" dxfId="54" priority="17" operator="equal">
      <formula>"-"</formula>
    </cfRule>
  </conditionalFormatting>
  <conditionalFormatting sqref="C142">
    <cfRule type="cellIs" dxfId="53" priority="16" operator="equal">
      <formula>"Si"</formula>
    </cfRule>
  </conditionalFormatting>
  <conditionalFormatting sqref="C142">
    <cfRule type="cellIs" dxfId="52" priority="15" operator="equal">
      <formula>"-"</formula>
    </cfRule>
  </conditionalFormatting>
  <conditionalFormatting sqref="C143">
    <cfRule type="cellIs" dxfId="51" priority="14" operator="equal">
      <formula>"Si"</formula>
    </cfRule>
  </conditionalFormatting>
  <conditionalFormatting sqref="C143">
    <cfRule type="cellIs" dxfId="50" priority="13" operator="equal">
      <formula>"-"</formula>
    </cfRule>
  </conditionalFormatting>
  <conditionalFormatting sqref="C152:C153">
    <cfRule type="cellIs" dxfId="49" priority="12" operator="equal">
      <formula>"Si"</formula>
    </cfRule>
  </conditionalFormatting>
  <conditionalFormatting sqref="C152:C153">
    <cfRule type="cellIs" dxfId="48" priority="11" operator="equal">
      <formula>"-"</formula>
    </cfRule>
  </conditionalFormatting>
  <conditionalFormatting sqref="D151">
    <cfRule type="cellIs" dxfId="47" priority="10" operator="equal">
      <formula>"Si"</formula>
    </cfRule>
  </conditionalFormatting>
  <conditionalFormatting sqref="D151">
    <cfRule type="cellIs" dxfId="46" priority="9" operator="equal">
      <formula>"-"</formula>
    </cfRule>
  </conditionalFormatting>
  <conditionalFormatting sqref="H142:I142">
    <cfRule type="cellIs" dxfId="45" priority="8" operator="equal">
      <formula>"Si"</formula>
    </cfRule>
  </conditionalFormatting>
  <conditionalFormatting sqref="H142:I142">
    <cfRule type="cellIs" dxfId="44" priority="7" operator="equal">
      <formula>"-"</formula>
    </cfRule>
  </conditionalFormatting>
  <conditionalFormatting sqref="C150">
    <cfRule type="cellIs" dxfId="43" priority="6" operator="equal">
      <formula>"Si"</formula>
    </cfRule>
  </conditionalFormatting>
  <conditionalFormatting sqref="C150">
    <cfRule type="cellIs" dxfId="42" priority="5" operator="equal">
      <formula>"-"</formula>
    </cfRule>
  </conditionalFormatting>
  <conditionalFormatting sqref="C154">
    <cfRule type="cellIs" dxfId="41" priority="4" operator="equal">
      <formula>"Si"</formula>
    </cfRule>
  </conditionalFormatting>
  <conditionalFormatting sqref="C154">
    <cfRule type="cellIs" dxfId="40" priority="3" operator="equal">
      <formula>"-"</formula>
    </cfRule>
  </conditionalFormatting>
  <conditionalFormatting sqref="C155">
    <cfRule type="cellIs" dxfId="39" priority="2" operator="equal">
      <formula>"Si"</formula>
    </cfRule>
  </conditionalFormatting>
  <conditionalFormatting sqref="C155">
    <cfRule type="cellIs" dxfId="38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pageSetUpPr fitToPage="1"/>
  </sheetPr>
  <dimension ref="A2:X169"/>
  <sheetViews>
    <sheetView topLeftCell="A129" zoomScaleNormal="100" workbookViewId="0">
      <selection activeCell="I164" sqref="I164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/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36" hidden="1" x14ac:dyDescent="0.25">
      <c r="B131" s="7" t="s">
        <v>642</v>
      </c>
      <c r="C131" s="7" t="s">
        <v>1</v>
      </c>
      <c r="D131" s="7" t="s">
        <v>2</v>
      </c>
      <c r="E131" s="7" t="s">
        <v>3</v>
      </c>
      <c r="F131" s="7" t="s">
        <v>17</v>
      </c>
      <c r="G131" s="7" t="s">
        <v>335</v>
      </c>
      <c r="H131" s="7" t="s">
        <v>16</v>
      </c>
      <c r="I131" s="7" t="s">
        <v>789</v>
      </c>
      <c r="J131" s="7" t="s">
        <v>6</v>
      </c>
      <c r="K131" s="7" t="s">
        <v>10</v>
      </c>
      <c r="L131" s="7" t="s">
        <v>11</v>
      </c>
      <c r="M131" s="7" t="s">
        <v>12</v>
      </c>
      <c r="N131" s="7" t="s">
        <v>13</v>
      </c>
      <c r="O131" s="7" t="s">
        <v>14</v>
      </c>
      <c r="P131" s="7" t="s">
        <v>15</v>
      </c>
      <c r="Q131" s="7" t="s">
        <v>4</v>
      </c>
      <c r="R131" s="7" t="s">
        <v>5</v>
      </c>
      <c r="S131" s="7" t="s">
        <v>7</v>
      </c>
      <c r="T131" s="7" t="s">
        <v>8</v>
      </c>
      <c r="U131" s="7" t="s">
        <v>9</v>
      </c>
      <c r="V131" s="7" t="s">
        <v>458</v>
      </c>
    </row>
    <row r="132" spans="2:22" x14ac:dyDescent="0.25">
      <c r="B132" s="14"/>
      <c r="C132" s="14"/>
      <c r="D132" s="13"/>
      <c r="E132" s="14"/>
      <c r="F132" s="14"/>
      <c r="G132" s="14"/>
      <c r="H132" s="14"/>
      <c r="I132" s="14"/>
      <c r="J132" s="14"/>
      <c r="K132" s="64"/>
      <c r="L132" s="62"/>
      <c r="M132" s="62"/>
      <c r="N132" s="62"/>
      <c r="O132" s="14"/>
      <c r="P132" s="65"/>
      <c r="Q132" s="13"/>
      <c r="R132" s="13"/>
      <c r="S132" s="67"/>
      <c r="T132" s="13"/>
      <c r="U132" s="67"/>
      <c r="V132" s="65"/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1" t="s">
        <v>838</v>
      </c>
      <c r="K135" s="64"/>
      <c r="L135" s="62"/>
      <c r="M135" s="62"/>
      <c r="N135" s="62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1" t="s">
        <v>839</v>
      </c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</row>
    <row r="137" spans="2:22" x14ac:dyDescent="0.25">
      <c r="C137" s="14"/>
      <c r="D137" s="13"/>
      <c r="E137" s="14"/>
      <c r="F137" s="14"/>
      <c r="G137" s="14"/>
      <c r="H137" s="14"/>
      <c r="I137" s="18" t="s">
        <v>36</v>
      </c>
      <c r="J137" s="78">
        <v>8</v>
      </c>
    </row>
    <row r="138" spans="2:22" x14ac:dyDescent="0.25">
      <c r="D138" s="13"/>
      <c r="E138" s="14"/>
      <c r="F138" s="14"/>
      <c r="G138" s="14"/>
      <c r="H138" s="14"/>
      <c r="I138" s="18" t="s">
        <v>26</v>
      </c>
      <c r="J138" s="78">
        <v>5</v>
      </c>
    </row>
    <row r="139" spans="2:22" x14ac:dyDescent="0.25">
      <c r="C139" s="1" t="s">
        <v>655</v>
      </c>
      <c r="D139" s="13"/>
      <c r="E139" s="14"/>
      <c r="F139" s="14"/>
      <c r="G139" s="14"/>
      <c r="H139" s="14"/>
      <c r="I139" s="18" t="s">
        <v>71</v>
      </c>
      <c r="J139" s="78">
        <v>2</v>
      </c>
      <c r="L139" s="6">
        <f>J146+J140</f>
        <v>34</v>
      </c>
    </row>
    <row r="140" spans="2:22" x14ac:dyDescent="0.25">
      <c r="C140" s="17" t="s">
        <v>437</v>
      </c>
      <c r="D140" s="17" t="s">
        <v>438</v>
      </c>
      <c r="E140" s="17" t="s">
        <v>573</v>
      </c>
      <c r="H140" s="14"/>
      <c r="J140" s="79">
        <f>SUM(J137:J139)</f>
        <v>15</v>
      </c>
    </row>
    <row r="141" spans="2:22" ht="18" x14ac:dyDescent="0.25">
      <c r="C141" s="8">
        <f>C128</f>
        <v>121</v>
      </c>
      <c r="D141" s="69" t="s">
        <v>574</v>
      </c>
      <c r="E141" s="35">
        <v>1</v>
      </c>
      <c r="O141" s="33"/>
    </row>
    <row r="142" spans="2:22" ht="18" x14ac:dyDescent="0.25">
      <c r="C142" s="8">
        <f>COUNTIF(B8:B129,"I")</f>
        <v>67</v>
      </c>
      <c r="D142" s="69" t="s">
        <v>577</v>
      </c>
      <c r="E142" s="35">
        <f>C142*E141/C141</f>
        <v>0.55371900826446285</v>
      </c>
      <c r="H142" s="57"/>
      <c r="I142" s="80" t="s">
        <v>840</v>
      </c>
      <c r="K142" s="61"/>
    </row>
    <row r="143" spans="2:22" ht="18" x14ac:dyDescent="0.25">
      <c r="C143" s="8">
        <f>COUNTIF(B8:B129,"E")</f>
        <v>55</v>
      </c>
      <c r="D143" s="69" t="s">
        <v>581</v>
      </c>
      <c r="E143" s="35">
        <f>C143*E141/C141</f>
        <v>0.45454545454545453</v>
      </c>
      <c r="G143" s="37"/>
      <c r="I143" s="18" t="s">
        <v>36</v>
      </c>
      <c r="J143" s="78">
        <v>10</v>
      </c>
      <c r="K143" s="61"/>
      <c r="L143" s="37"/>
      <c r="M143" s="37"/>
    </row>
    <row r="144" spans="2:22" ht="18" x14ac:dyDescent="0.25">
      <c r="C144" s="8">
        <f>SUMIFS(J8:J129,B8:B129,"I")</f>
        <v>163</v>
      </c>
      <c r="D144" s="69" t="s">
        <v>578</v>
      </c>
      <c r="E144" s="35">
        <f>C144*E141/(C144+C145)</f>
        <v>0.51257861635220126</v>
      </c>
      <c r="G144" s="37"/>
      <c r="I144" s="18" t="s">
        <v>26</v>
      </c>
      <c r="J144" s="78">
        <v>6</v>
      </c>
      <c r="K144" s="37"/>
      <c r="L144" s="14"/>
      <c r="M144" s="14"/>
    </row>
    <row r="145" spans="3:14" ht="18" x14ac:dyDescent="0.25">
      <c r="C145" s="8">
        <f>SUMIFS(J8:J129,B8:B129,"E")</f>
        <v>155</v>
      </c>
      <c r="D145" s="69" t="s">
        <v>572</v>
      </c>
      <c r="E145" s="35">
        <f>C145*E141/(C144+C145)</f>
        <v>0.48742138364779874</v>
      </c>
      <c r="G145" s="37"/>
      <c r="I145" s="18" t="s">
        <v>71</v>
      </c>
      <c r="J145" s="78">
        <v>3</v>
      </c>
      <c r="K145" s="37"/>
      <c r="L145" s="14"/>
      <c r="M145" s="14"/>
    </row>
    <row r="146" spans="3:14" ht="18" x14ac:dyDescent="0.25">
      <c r="C146" s="8">
        <f>COUNTIFS(B8:B129,"I",F8:F129,"Si")</f>
        <v>18</v>
      </c>
      <c r="D146" s="59" t="s">
        <v>579</v>
      </c>
      <c r="E146" s="35">
        <f>C146*E141/C141</f>
        <v>0.1487603305785124</v>
      </c>
      <c r="G146" s="37"/>
      <c r="J146" s="79">
        <f>SUM(J143:J145)</f>
        <v>19</v>
      </c>
      <c r="K146" s="37"/>
      <c r="L146" s="14"/>
      <c r="M146" s="14"/>
    </row>
    <row r="147" spans="3:14" x14ac:dyDescent="0.25">
      <c r="C147" s="8">
        <f>COUNTIFS(B8:B129,"E",F8:F129,"Si")</f>
        <v>38</v>
      </c>
      <c r="D147" s="69" t="s">
        <v>580</v>
      </c>
      <c r="E147" s="35">
        <f>C147*E141/C141</f>
        <v>0.31404958677685951</v>
      </c>
      <c r="G147" s="37"/>
      <c r="H147" s="37"/>
      <c r="K147" s="37"/>
      <c r="L147" s="14"/>
      <c r="M147" s="14"/>
    </row>
    <row r="148" spans="3:14" ht="18" customHeight="1" x14ac:dyDescent="0.25">
      <c r="C148" s="8">
        <f>SUMIFS(J8:J129,F8:F129,"Si")</f>
        <v>177</v>
      </c>
      <c r="D148" s="138" t="s">
        <v>576</v>
      </c>
      <c r="E148" s="138"/>
      <c r="I148" s="51" t="s">
        <v>841</v>
      </c>
      <c r="K148" s="37"/>
      <c r="L148" s="147" t="s">
        <v>845</v>
      </c>
      <c r="M148" s="56">
        <v>0.51</v>
      </c>
      <c r="N148" s="56">
        <v>0.49</v>
      </c>
    </row>
    <row r="149" spans="3:14" ht="18" customHeight="1" x14ac:dyDescent="0.25">
      <c r="C149" s="11">
        <f>SUMIFS(L8:L129,F8:F129,"Si")</f>
        <v>18481132.920000002</v>
      </c>
      <c r="D149" s="138" t="s">
        <v>646</v>
      </c>
      <c r="E149" s="138"/>
      <c r="G149" s="37"/>
      <c r="I149" s="81" t="s">
        <v>842</v>
      </c>
      <c r="K149" s="37"/>
      <c r="L149" s="147"/>
      <c r="M149" s="14" t="s">
        <v>843</v>
      </c>
      <c r="N149" s="14" t="s">
        <v>844</v>
      </c>
    </row>
    <row r="150" spans="3:14" ht="18" customHeight="1" x14ac:dyDescent="0.25">
      <c r="C150" s="8">
        <f>COUNTIF(P8:P129,"Pre-Incubación")</f>
        <v>67</v>
      </c>
      <c r="D150" s="138" t="s">
        <v>650</v>
      </c>
      <c r="E150" s="138"/>
      <c r="G150" s="37"/>
      <c r="I150" s="18" t="s">
        <v>36</v>
      </c>
      <c r="J150" s="78">
        <v>11</v>
      </c>
      <c r="K150" s="37"/>
      <c r="L150" s="14">
        <f>J150*2</f>
        <v>22</v>
      </c>
      <c r="M150" s="83">
        <f>L150*M148</f>
        <v>11.22</v>
      </c>
      <c r="N150" s="84">
        <f>L150*N148</f>
        <v>10.78</v>
      </c>
    </row>
    <row r="151" spans="3:14" x14ac:dyDescent="0.25">
      <c r="C151" s="8">
        <f>COUNTIF(P8:P129,"Incubación")</f>
        <v>38</v>
      </c>
      <c r="D151" s="140" t="s">
        <v>648</v>
      </c>
      <c r="E151" s="140"/>
      <c r="G151" s="37"/>
      <c r="H151" s="37"/>
      <c r="I151" s="18" t="s">
        <v>26</v>
      </c>
      <c r="J151" s="78">
        <v>6</v>
      </c>
      <c r="K151" s="37"/>
      <c r="L151" s="14">
        <f t="shared" ref="L151:L153" si="0">J151*2</f>
        <v>12</v>
      </c>
      <c r="M151" s="83">
        <f>L151*M148</f>
        <v>6.12</v>
      </c>
      <c r="N151" s="84">
        <f>L151*N148</f>
        <v>5.88</v>
      </c>
    </row>
    <row r="152" spans="3:14" x14ac:dyDescent="0.25">
      <c r="C152" s="8">
        <f>COUNTIF(P8:P129,"Post-Incubación")</f>
        <v>16</v>
      </c>
      <c r="D152" s="140" t="s">
        <v>649</v>
      </c>
      <c r="E152" s="140"/>
      <c r="G152" s="37"/>
      <c r="H152" s="37"/>
      <c r="I152" s="18" t="s">
        <v>71</v>
      </c>
      <c r="J152" s="78">
        <v>3</v>
      </c>
      <c r="K152" s="37"/>
      <c r="L152" s="14">
        <f t="shared" si="0"/>
        <v>6</v>
      </c>
      <c r="M152" s="83">
        <f>L152*M148</f>
        <v>3.06</v>
      </c>
      <c r="N152" s="84">
        <f>L152*N148</f>
        <v>2.94</v>
      </c>
    </row>
    <row r="153" spans="3:14" x14ac:dyDescent="0.25">
      <c r="C153" s="8">
        <f>SUM(C150:C152)</f>
        <v>121</v>
      </c>
      <c r="D153" s="141" t="s">
        <v>651</v>
      </c>
      <c r="E153" s="142"/>
      <c r="G153" s="37"/>
      <c r="H153" s="37"/>
      <c r="J153" s="79">
        <f>SUM(J150:J152)</f>
        <v>20</v>
      </c>
      <c r="K153" s="37"/>
      <c r="L153" s="14">
        <f t="shared" si="0"/>
        <v>40</v>
      </c>
      <c r="M153" s="83">
        <f>L153*M148</f>
        <v>20.399999999999999</v>
      </c>
      <c r="N153" s="84">
        <f>L153*N148</f>
        <v>19.600000000000001</v>
      </c>
    </row>
    <row r="154" spans="3:14" x14ac:dyDescent="0.25">
      <c r="C154" s="8">
        <f>C151+C152</f>
        <v>54</v>
      </c>
      <c r="D154" s="141" t="s">
        <v>653</v>
      </c>
      <c r="E154" s="142"/>
      <c r="G154" s="37"/>
      <c r="H154" s="37"/>
      <c r="I154" s="37"/>
      <c r="K154" s="37"/>
      <c r="L154" s="14"/>
      <c r="M154" s="14"/>
    </row>
    <row r="155" spans="3:14" x14ac:dyDescent="0.25">
      <c r="C155" s="8">
        <f>COUNTIF(F8:F129,"Si")</f>
        <v>56</v>
      </c>
      <c r="D155" s="141" t="s">
        <v>654</v>
      </c>
      <c r="E155" s="142"/>
      <c r="G155" s="37"/>
      <c r="H155" s="37"/>
      <c r="I155" s="37"/>
      <c r="K155" s="37"/>
      <c r="L155" s="14"/>
      <c r="M155" s="14"/>
    </row>
    <row r="156" spans="3:14" ht="22.5" customHeight="1" x14ac:dyDescent="0.25">
      <c r="C156" s="60">
        <f>C155*100%/C154</f>
        <v>1.037037037037037</v>
      </c>
      <c r="D156" s="145" t="s">
        <v>652</v>
      </c>
      <c r="E156" s="146"/>
      <c r="G156" s="37"/>
      <c r="H156" s="37"/>
      <c r="I156" s="37"/>
      <c r="J156" s="37"/>
      <c r="K156" s="37"/>
      <c r="L156" s="14"/>
      <c r="M156" s="14"/>
    </row>
    <row r="157" spans="3:14" x14ac:dyDescent="0.25">
      <c r="C157" s="14"/>
      <c r="D157" s="13"/>
      <c r="E157" s="56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44" t="s">
        <v>783</v>
      </c>
      <c r="D158" s="144"/>
      <c r="E158" s="144"/>
      <c r="G158" s="37"/>
      <c r="H158" s="37"/>
      <c r="I158" s="37"/>
      <c r="J158" s="37"/>
      <c r="K158" s="37"/>
      <c r="L158" s="14"/>
      <c r="M158" s="14"/>
    </row>
    <row r="159" spans="3:14" x14ac:dyDescent="0.25">
      <c r="C159" s="8">
        <f>SUM(C160:C162)</f>
        <v>68</v>
      </c>
      <c r="D159" s="9" t="s">
        <v>782</v>
      </c>
      <c r="E159" s="35">
        <v>1</v>
      </c>
      <c r="G159" s="70">
        <v>0.4</v>
      </c>
      <c r="H159" s="37">
        <v>43</v>
      </c>
      <c r="I159" s="37"/>
      <c r="J159" s="37"/>
      <c r="K159" s="37"/>
      <c r="L159" s="14"/>
      <c r="M159" s="14"/>
    </row>
    <row r="160" spans="3:14" x14ac:dyDescent="0.25">
      <c r="C160" s="8">
        <f>COUNTIFS(P8:P129,"Pre-Incubación",G8:G129,"Si")</f>
        <v>27</v>
      </c>
      <c r="D160" s="9" t="s">
        <v>568</v>
      </c>
      <c r="E160" s="35">
        <f>C160*$E$159/$C$159</f>
        <v>0.39705882352941174</v>
      </c>
      <c r="G160" s="70">
        <f>C160*G159/C159</f>
        <v>0.15882352941176472</v>
      </c>
      <c r="H160" s="71">
        <f>G160*H159/G159</f>
        <v>17.073529411764707</v>
      </c>
      <c r="I160" s="71"/>
      <c r="J160" s="37"/>
      <c r="K160" s="37"/>
      <c r="L160" s="14"/>
      <c r="M160" s="14"/>
    </row>
    <row r="161" spans="3:13" x14ac:dyDescent="0.25">
      <c r="C161" s="8">
        <f>COUNTIFS(P8:P129,"Incubación",G8:G129,"Si")</f>
        <v>25</v>
      </c>
      <c r="D161" s="9" t="s">
        <v>569</v>
      </c>
      <c r="E161" s="35">
        <f>C161*$E$159/$C$159</f>
        <v>0.36764705882352944</v>
      </c>
      <c r="G161" s="70">
        <f>C161*G159/C159</f>
        <v>0.14705882352941177</v>
      </c>
      <c r="H161" s="71">
        <f>G161*H159/G159</f>
        <v>15.808823529411766</v>
      </c>
      <c r="I161" s="71"/>
      <c r="J161" s="37"/>
      <c r="K161" s="37"/>
      <c r="L161" s="37"/>
      <c r="M161" s="38"/>
    </row>
    <row r="162" spans="3:13" ht="18" x14ac:dyDescent="0.25">
      <c r="C162" s="8">
        <f>COUNTIFS(P8:P129,"Post-incubación",G8:G129,"Si")</f>
        <v>16</v>
      </c>
      <c r="D162" s="9" t="s">
        <v>647</v>
      </c>
      <c r="E162" s="35">
        <f>C162*E141/C141</f>
        <v>0.13223140495867769</v>
      </c>
      <c r="G162" s="70">
        <f>C162*G159/C159</f>
        <v>9.4117647058823528E-2</v>
      </c>
      <c r="H162" s="71">
        <f>G162*H159/G159</f>
        <v>10.117647058823529</v>
      </c>
      <c r="I162" s="71"/>
      <c r="J162" s="37"/>
      <c r="K162" s="37"/>
      <c r="L162" s="37"/>
      <c r="M162" s="37"/>
    </row>
    <row r="163" spans="3:13" x14ac:dyDescent="0.25">
      <c r="G163" s="37"/>
      <c r="H163" s="37"/>
      <c r="I163" s="37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D165" s="9" t="s">
        <v>782</v>
      </c>
      <c r="E165" s="35">
        <v>1</v>
      </c>
    </row>
    <row r="166" spans="3:13" x14ac:dyDescent="0.25">
      <c r="D166" s="9" t="s">
        <v>568</v>
      </c>
      <c r="E166" s="35">
        <f>C166*$E$159/$C$159</f>
        <v>0</v>
      </c>
    </row>
    <row r="167" spans="3:13" x14ac:dyDescent="0.25">
      <c r="D167" s="9" t="s">
        <v>569</v>
      </c>
      <c r="E167" s="35">
        <f>C167*$E$159/$C$159</f>
        <v>0</v>
      </c>
    </row>
    <row r="168" spans="3:13" ht="18" x14ac:dyDescent="0.25">
      <c r="D168" s="9" t="s">
        <v>647</v>
      </c>
      <c r="E168" s="35">
        <f>C168*E147/C147</f>
        <v>0</v>
      </c>
    </row>
    <row r="169" spans="3:13" x14ac:dyDescent="0.25">
      <c r="D169" s="13"/>
    </row>
  </sheetData>
  <autoFilter ref="B7:V131">
    <filterColumn colId="4">
      <filters>
        <filter val="Si"/>
      </filters>
    </filterColumn>
  </autoFilter>
  <mergeCells count="12">
    <mergeCell ref="D152:E152"/>
    <mergeCell ref="C6:V6"/>
    <mergeCell ref="D148:E148"/>
    <mergeCell ref="D149:E149"/>
    <mergeCell ref="D150:E150"/>
    <mergeCell ref="D151:E151"/>
    <mergeCell ref="L148:L149"/>
    <mergeCell ref="D153:E153"/>
    <mergeCell ref="D154:E154"/>
    <mergeCell ref="D155:E155"/>
    <mergeCell ref="D156:E156"/>
    <mergeCell ref="C158:E158"/>
  </mergeCells>
  <conditionalFormatting sqref="H140:I140 C151 J145:J147 D152:D155 F8:G130 F132:G139">
    <cfRule type="cellIs" dxfId="37" priority="18" operator="equal">
      <formula>"Si"</formula>
    </cfRule>
  </conditionalFormatting>
  <conditionalFormatting sqref="H140:I140 C151 J145:J147 D152:D155 F8:G130 F132:G139">
    <cfRule type="cellIs" dxfId="36" priority="17" operator="equal">
      <formula>"-"</formula>
    </cfRule>
  </conditionalFormatting>
  <conditionalFormatting sqref="C142">
    <cfRule type="cellIs" dxfId="35" priority="16" operator="equal">
      <formula>"Si"</formula>
    </cfRule>
  </conditionalFormatting>
  <conditionalFormatting sqref="C142">
    <cfRule type="cellIs" dxfId="34" priority="15" operator="equal">
      <formula>"-"</formula>
    </cfRule>
  </conditionalFormatting>
  <conditionalFormatting sqref="C143">
    <cfRule type="cellIs" dxfId="33" priority="14" operator="equal">
      <formula>"Si"</formula>
    </cfRule>
  </conditionalFormatting>
  <conditionalFormatting sqref="C143">
    <cfRule type="cellIs" dxfId="32" priority="13" operator="equal">
      <formula>"-"</formula>
    </cfRule>
  </conditionalFormatting>
  <conditionalFormatting sqref="C152:C153">
    <cfRule type="cellIs" dxfId="31" priority="12" operator="equal">
      <formula>"Si"</formula>
    </cfRule>
  </conditionalFormatting>
  <conditionalFormatting sqref="C152:C153">
    <cfRule type="cellIs" dxfId="30" priority="11" operator="equal">
      <formula>"-"</formula>
    </cfRule>
  </conditionalFormatting>
  <conditionalFormatting sqref="D151">
    <cfRule type="cellIs" dxfId="29" priority="10" operator="equal">
      <formula>"Si"</formula>
    </cfRule>
  </conditionalFormatting>
  <conditionalFormatting sqref="D151">
    <cfRule type="cellIs" dxfId="28" priority="9" operator="equal">
      <formula>"-"</formula>
    </cfRule>
  </conditionalFormatting>
  <conditionalFormatting sqref="H142:I142">
    <cfRule type="cellIs" dxfId="27" priority="8" operator="equal">
      <formula>"Si"</formula>
    </cfRule>
  </conditionalFormatting>
  <conditionalFormatting sqref="H142:I142">
    <cfRule type="cellIs" dxfId="26" priority="7" operator="equal">
      <formula>"-"</formula>
    </cfRule>
  </conditionalFormatting>
  <conditionalFormatting sqref="C150">
    <cfRule type="cellIs" dxfId="25" priority="6" operator="equal">
      <formula>"Si"</formula>
    </cfRule>
  </conditionalFormatting>
  <conditionalFormatting sqref="C150">
    <cfRule type="cellIs" dxfId="24" priority="5" operator="equal">
      <formula>"-"</formula>
    </cfRule>
  </conditionalFormatting>
  <conditionalFormatting sqref="C154">
    <cfRule type="cellIs" dxfId="23" priority="4" operator="equal">
      <formula>"Si"</formula>
    </cfRule>
  </conditionalFormatting>
  <conditionalFormatting sqref="C154">
    <cfRule type="cellIs" dxfId="22" priority="3" operator="equal">
      <formula>"-"</formula>
    </cfRule>
  </conditionalFormatting>
  <conditionalFormatting sqref="C155">
    <cfRule type="cellIs" dxfId="21" priority="2" operator="equal">
      <formula>"Si"</formula>
    </cfRule>
  </conditionalFormatting>
  <conditionalFormatting sqref="C155">
    <cfRule type="cellIs" dxfId="20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68"/>
  <sheetViews>
    <sheetView topLeftCell="A143" zoomScaleNormal="100" workbookViewId="0">
      <selection activeCell="H162" sqref="H162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8" width="10.140625" style="6" customWidth="1"/>
    <col min="9" max="9" width="13" style="6" customWidth="1"/>
    <col min="10" max="10" width="14.85546875" style="6" bestFit="1" customWidth="1"/>
    <col min="11" max="11" width="12.5703125" style="6" customWidth="1"/>
    <col min="12" max="14" width="10.140625" style="6" customWidth="1"/>
    <col min="15" max="15" width="12.7109375" style="6" customWidth="1"/>
    <col min="16" max="16" width="15.7109375" style="6" bestFit="1" customWidth="1"/>
    <col min="17" max="17" width="20.140625" style="6" bestFit="1" customWidth="1"/>
    <col min="18" max="18" width="16.7109375" style="6" bestFit="1" customWidth="1"/>
    <col min="19" max="19" width="16.42578125" style="6" customWidth="1"/>
    <col min="20" max="20" width="24.28515625" style="6" customWidth="1"/>
    <col min="21" max="16384" width="9.140625" style="6"/>
  </cols>
  <sheetData>
    <row r="2" spans="2:21" x14ac:dyDescent="0.25">
      <c r="C2" s="1" t="s">
        <v>435</v>
      </c>
    </row>
    <row r="3" spans="2:21" x14ac:dyDescent="0.25">
      <c r="C3" s="1" t="s">
        <v>434</v>
      </c>
    </row>
    <row r="4" spans="2:21" x14ac:dyDescent="0.25">
      <c r="C4" s="1" t="s">
        <v>436</v>
      </c>
    </row>
    <row r="6" spans="2:21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2:21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6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7" t="s">
        <v>4</v>
      </c>
      <c r="Q7" s="7" t="s">
        <v>5</v>
      </c>
      <c r="R7" s="7" t="s">
        <v>7</v>
      </c>
      <c r="S7" s="7" t="s">
        <v>8</v>
      </c>
      <c r="T7" s="7" t="s">
        <v>9</v>
      </c>
      <c r="U7" s="7" t="s">
        <v>458</v>
      </c>
    </row>
    <row r="8" spans="2:21" s="5" customFormat="1" ht="30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1</v>
      </c>
      <c r="H8" s="8" t="s">
        <v>45</v>
      </c>
      <c r="I8" s="8">
        <v>1</v>
      </c>
      <c r="J8" s="3">
        <v>38966</v>
      </c>
      <c r="K8" s="11">
        <v>51000</v>
      </c>
      <c r="L8" s="11">
        <v>15000</v>
      </c>
      <c r="M8" s="8" t="s">
        <v>53</v>
      </c>
      <c r="N8" s="8">
        <v>2008</v>
      </c>
      <c r="O8" s="8" t="s">
        <v>26</v>
      </c>
      <c r="P8" s="9" t="s">
        <v>40</v>
      </c>
      <c r="Q8" s="9" t="s">
        <v>358</v>
      </c>
      <c r="R8" s="8" t="s">
        <v>359</v>
      </c>
      <c r="S8" s="9" t="s">
        <v>360</v>
      </c>
      <c r="T8" s="9" t="s">
        <v>361</v>
      </c>
      <c r="U8" s="9" t="s">
        <v>456</v>
      </c>
    </row>
    <row r="9" spans="2:21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>
        <v>3</v>
      </c>
      <c r="J9" s="3">
        <v>39372</v>
      </c>
      <c r="K9" s="11">
        <v>222227.5</v>
      </c>
      <c r="L9" s="8" t="s">
        <v>171</v>
      </c>
      <c r="M9" s="8" t="s">
        <v>171</v>
      </c>
      <c r="N9" s="8">
        <v>2004</v>
      </c>
      <c r="O9" s="8" t="s">
        <v>26</v>
      </c>
      <c r="P9" s="9" t="s">
        <v>342</v>
      </c>
      <c r="Q9" s="9" t="s">
        <v>346</v>
      </c>
      <c r="R9" s="8" t="s">
        <v>347</v>
      </c>
      <c r="S9" s="9" t="s">
        <v>348</v>
      </c>
      <c r="T9" s="9" t="s">
        <v>349</v>
      </c>
      <c r="U9" s="9" t="s">
        <v>456</v>
      </c>
    </row>
    <row r="10" spans="2:21" s="5" customFormat="1" ht="30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1</v>
      </c>
      <c r="H10" s="8" t="s">
        <v>241</v>
      </c>
      <c r="I10" s="8">
        <v>1</v>
      </c>
      <c r="J10" s="3">
        <v>39499</v>
      </c>
      <c r="K10" s="11"/>
      <c r="L10" s="8" t="s">
        <v>171</v>
      </c>
      <c r="M10" s="8" t="s">
        <v>171</v>
      </c>
      <c r="N10" s="8">
        <v>2008</v>
      </c>
      <c r="O10" s="8" t="s">
        <v>36</v>
      </c>
      <c r="P10" s="9" t="s">
        <v>20</v>
      </c>
      <c r="Q10" s="9" t="s">
        <v>369</v>
      </c>
      <c r="R10" s="8" t="s">
        <v>370</v>
      </c>
      <c r="S10" s="9" t="s">
        <v>371</v>
      </c>
      <c r="T10" s="9" t="s">
        <v>372</v>
      </c>
      <c r="U10" s="9" t="s">
        <v>456</v>
      </c>
    </row>
    <row r="11" spans="2:21" s="5" customFormat="1" ht="30" customHeight="1" x14ac:dyDescent="0.25">
      <c r="B11" s="8" t="s">
        <v>570</v>
      </c>
      <c r="C11" s="8">
        <v>4</v>
      </c>
      <c r="D11" s="21" t="s">
        <v>388</v>
      </c>
      <c r="E11" s="20" t="s">
        <v>389</v>
      </c>
      <c r="F11" s="8" t="s">
        <v>28</v>
      </c>
      <c r="G11" s="8" t="s">
        <v>28</v>
      </c>
      <c r="H11" s="8" t="s">
        <v>45</v>
      </c>
      <c r="I11" s="8">
        <v>3</v>
      </c>
      <c r="J11" s="3">
        <v>39685</v>
      </c>
      <c r="K11" s="11">
        <v>186345</v>
      </c>
      <c r="L11" s="12">
        <v>47000</v>
      </c>
      <c r="M11" s="8" t="s">
        <v>25</v>
      </c>
      <c r="N11" s="8">
        <v>2006</v>
      </c>
      <c r="O11" s="8" t="s">
        <v>71</v>
      </c>
      <c r="P11" s="9" t="s">
        <v>20</v>
      </c>
      <c r="Q11" s="9" t="s">
        <v>392</v>
      </c>
      <c r="R11" s="50" t="s">
        <v>604</v>
      </c>
      <c r="S11" s="27" t="s">
        <v>393</v>
      </c>
      <c r="T11" s="9" t="s">
        <v>394</v>
      </c>
      <c r="U11" s="9" t="s">
        <v>456</v>
      </c>
    </row>
    <row r="12" spans="2:21" s="5" customFormat="1" ht="30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1</v>
      </c>
      <c r="H12" s="8" t="s">
        <v>241</v>
      </c>
      <c r="I12" s="8">
        <v>1</v>
      </c>
      <c r="J12" s="3">
        <v>39708</v>
      </c>
      <c r="K12" s="11"/>
      <c r="L12" s="8" t="s">
        <v>171</v>
      </c>
      <c r="M12" s="8" t="s">
        <v>171</v>
      </c>
      <c r="N12" s="8"/>
      <c r="O12" s="8" t="s">
        <v>36</v>
      </c>
      <c r="P12" s="9" t="s">
        <v>20</v>
      </c>
      <c r="Q12" s="9" t="s">
        <v>378</v>
      </c>
      <c r="R12" s="8" t="s">
        <v>377</v>
      </c>
      <c r="S12" s="9" t="s">
        <v>376</v>
      </c>
      <c r="T12" s="9" t="s">
        <v>375</v>
      </c>
      <c r="U12" s="9" t="s">
        <v>456</v>
      </c>
    </row>
    <row r="13" spans="2:21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>
        <v>2</v>
      </c>
      <c r="J13" s="3">
        <v>39846</v>
      </c>
      <c r="K13" s="11">
        <v>134800</v>
      </c>
      <c r="L13" s="4">
        <v>24000</v>
      </c>
      <c r="M13" s="8" t="s">
        <v>53</v>
      </c>
      <c r="N13" s="8">
        <v>2009</v>
      </c>
      <c r="O13" s="8" t="s">
        <v>71</v>
      </c>
      <c r="P13" s="9" t="s">
        <v>40</v>
      </c>
      <c r="Q13" s="9" t="s">
        <v>74</v>
      </c>
      <c r="R13" s="9" t="s">
        <v>448</v>
      </c>
      <c r="S13" s="9" t="s">
        <v>75</v>
      </c>
      <c r="T13" s="9" t="s">
        <v>76</v>
      </c>
      <c r="U13" s="9" t="s">
        <v>457</v>
      </c>
    </row>
    <row r="14" spans="2:21" s="5" customFormat="1" ht="30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>
        <v>1</v>
      </c>
      <c r="J14" s="3">
        <v>39850</v>
      </c>
      <c r="K14" s="11"/>
      <c r="L14" s="8" t="s">
        <v>35</v>
      </c>
      <c r="M14" s="8" t="s">
        <v>35</v>
      </c>
      <c r="N14" s="8">
        <v>2004</v>
      </c>
      <c r="O14" s="8" t="s">
        <v>26</v>
      </c>
      <c r="P14" s="9" t="s">
        <v>40</v>
      </c>
      <c r="Q14" s="9" t="s">
        <v>79</v>
      </c>
      <c r="R14" s="9" t="s">
        <v>80</v>
      </c>
      <c r="S14" s="9" t="s">
        <v>81</v>
      </c>
      <c r="T14" s="9" t="s">
        <v>82</v>
      </c>
      <c r="U14" s="9" t="s">
        <v>455</v>
      </c>
    </row>
    <row r="15" spans="2:21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>
        <v>4</v>
      </c>
      <c r="J15" s="3">
        <v>39867</v>
      </c>
      <c r="K15" s="11">
        <v>213400</v>
      </c>
      <c r="L15" s="4">
        <v>50000</v>
      </c>
      <c r="M15" s="8" t="s">
        <v>25</v>
      </c>
      <c r="N15" s="8">
        <v>2009</v>
      </c>
      <c r="O15" s="8" t="s">
        <v>71</v>
      </c>
      <c r="P15" s="9" t="s">
        <v>20</v>
      </c>
      <c r="Q15" s="9" t="s">
        <v>68</v>
      </c>
      <c r="R15" s="9" t="s">
        <v>69</v>
      </c>
      <c r="S15" s="27" t="s">
        <v>50</v>
      </c>
      <c r="T15" s="9" t="s">
        <v>70</v>
      </c>
      <c r="U15" s="9" t="s">
        <v>456</v>
      </c>
    </row>
    <row r="16" spans="2:21" ht="18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>
        <v>3</v>
      </c>
      <c r="J16" s="3">
        <v>39877</v>
      </c>
      <c r="K16" s="11">
        <v>64044</v>
      </c>
      <c r="L16" s="8" t="s">
        <v>35</v>
      </c>
      <c r="M16" s="8" t="s">
        <v>35</v>
      </c>
      <c r="N16" s="9">
        <v>2009</v>
      </c>
      <c r="O16" s="8" t="s">
        <v>26</v>
      </c>
      <c r="P16" s="9" t="s">
        <v>20</v>
      </c>
      <c r="Q16" s="9" t="s">
        <v>48</v>
      </c>
      <c r="R16" s="9" t="s">
        <v>49</v>
      </c>
      <c r="S16" s="9" t="s">
        <v>50</v>
      </c>
      <c r="T16" s="9" t="s">
        <v>51</v>
      </c>
      <c r="U16" s="9" t="s">
        <v>456</v>
      </c>
    </row>
    <row r="17" spans="2:21" ht="27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1</v>
      </c>
      <c r="H17" s="8" t="s">
        <v>54</v>
      </c>
      <c r="I17" s="10">
        <v>1</v>
      </c>
      <c r="J17" s="3">
        <v>39878</v>
      </c>
      <c r="K17" s="11"/>
      <c r="L17" s="8" t="s">
        <v>171</v>
      </c>
      <c r="M17" s="8" t="s">
        <v>171</v>
      </c>
      <c r="N17" s="8">
        <v>2009</v>
      </c>
      <c r="O17" s="8" t="s">
        <v>26</v>
      </c>
      <c r="P17" s="9" t="s">
        <v>40</v>
      </c>
      <c r="Q17" s="9" t="s">
        <v>352</v>
      </c>
      <c r="R17" s="8" t="s">
        <v>353</v>
      </c>
      <c r="S17" s="9" t="s">
        <v>354</v>
      </c>
      <c r="T17" s="9" t="s">
        <v>355</v>
      </c>
      <c r="U17" s="9" t="s">
        <v>456</v>
      </c>
    </row>
    <row r="18" spans="2:21" ht="27" x14ac:dyDescent="0.25">
      <c r="B18" s="8" t="s">
        <v>570</v>
      </c>
      <c r="C18" s="8">
        <v>11</v>
      </c>
      <c r="D18" s="20" t="s">
        <v>336</v>
      </c>
      <c r="E18" s="20" t="s">
        <v>217</v>
      </c>
      <c r="F18" s="8" t="s">
        <v>28</v>
      </c>
      <c r="G18" s="8" t="s">
        <v>28</v>
      </c>
      <c r="H18" s="8" t="s">
        <v>45</v>
      </c>
      <c r="I18" s="8">
        <v>3</v>
      </c>
      <c r="J18" s="3">
        <v>39884</v>
      </c>
      <c r="K18" s="11">
        <v>96000</v>
      </c>
      <c r="L18" s="8">
        <v>43700</v>
      </c>
      <c r="M18" s="11" t="s">
        <v>25</v>
      </c>
      <c r="N18" s="8">
        <v>2009</v>
      </c>
      <c r="O18" s="8" t="s">
        <v>71</v>
      </c>
      <c r="P18" s="9" t="s">
        <v>337</v>
      </c>
      <c r="Q18" s="9" t="s">
        <v>218</v>
      </c>
      <c r="R18" s="8" t="s">
        <v>338</v>
      </c>
      <c r="S18" s="9"/>
      <c r="T18" s="9" t="s">
        <v>339</v>
      </c>
      <c r="U18" s="9" t="s">
        <v>456</v>
      </c>
    </row>
    <row r="19" spans="2:21" ht="18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1</v>
      </c>
      <c r="H19" s="8" t="s">
        <v>83</v>
      </c>
      <c r="I19" s="8">
        <v>1</v>
      </c>
      <c r="J19" s="3">
        <v>39944</v>
      </c>
      <c r="K19" s="11"/>
      <c r="L19" s="8" t="s">
        <v>35</v>
      </c>
      <c r="M19" s="8" t="s">
        <v>35</v>
      </c>
      <c r="N19" s="8">
        <v>2009</v>
      </c>
      <c r="O19" s="8" t="s">
        <v>36</v>
      </c>
      <c r="P19" s="9" t="s">
        <v>20</v>
      </c>
      <c r="Q19" s="9" t="s">
        <v>90</v>
      </c>
      <c r="R19" s="9" t="s">
        <v>91</v>
      </c>
      <c r="S19" s="9" t="s">
        <v>92</v>
      </c>
      <c r="T19" s="9" t="s">
        <v>93</v>
      </c>
      <c r="U19" s="9" t="s">
        <v>456</v>
      </c>
    </row>
    <row r="20" spans="2:21" ht="27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1</v>
      </c>
      <c r="H20" s="8" t="s">
        <v>45</v>
      </c>
      <c r="I20" s="8">
        <v>1</v>
      </c>
      <c r="J20" s="3">
        <v>39994</v>
      </c>
      <c r="K20" s="11"/>
      <c r="L20" s="8" t="s">
        <v>35</v>
      </c>
      <c r="M20" s="8" t="s">
        <v>35</v>
      </c>
      <c r="N20" s="8">
        <v>2009</v>
      </c>
      <c r="O20" s="8" t="s">
        <v>26</v>
      </c>
      <c r="P20" s="9" t="s">
        <v>124</v>
      </c>
      <c r="Q20" s="9" t="s">
        <v>125</v>
      </c>
      <c r="R20" s="8" t="s">
        <v>126</v>
      </c>
      <c r="S20" s="9" t="s">
        <v>127</v>
      </c>
      <c r="T20" s="9" t="s">
        <v>128</v>
      </c>
      <c r="U20" s="9" t="s">
        <v>459</v>
      </c>
    </row>
    <row r="21" spans="2:21" ht="27" x14ac:dyDescent="0.25">
      <c r="B21" s="8" t="s">
        <v>571</v>
      </c>
      <c r="C21" s="8">
        <v>14</v>
      </c>
      <c r="D21" s="21" t="s">
        <v>254</v>
      </c>
      <c r="E21" s="20" t="s">
        <v>255</v>
      </c>
      <c r="F21" s="8" t="s">
        <v>28</v>
      </c>
      <c r="G21" s="8" t="s">
        <v>28</v>
      </c>
      <c r="H21" s="8" t="s">
        <v>54</v>
      </c>
      <c r="I21" s="8">
        <v>2</v>
      </c>
      <c r="J21" s="3">
        <v>40042</v>
      </c>
      <c r="K21" s="11">
        <v>102350</v>
      </c>
      <c r="L21" s="11">
        <v>18000</v>
      </c>
      <c r="M21" s="8" t="s">
        <v>53</v>
      </c>
      <c r="N21" s="8">
        <v>2009</v>
      </c>
      <c r="O21" s="8" t="s">
        <v>71</v>
      </c>
      <c r="P21" s="9" t="s">
        <v>40</v>
      </c>
      <c r="Q21" s="9" t="s">
        <v>256</v>
      </c>
      <c r="R21" s="8" t="s">
        <v>257</v>
      </c>
      <c r="S21" s="9" t="s">
        <v>52</v>
      </c>
      <c r="T21" s="9" t="s">
        <v>258</v>
      </c>
      <c r="U21" s="9" t="s">
        <v>459</v>
      </c>
    </row>
    <row r="22" spans="2:21" ht="18" x14ac:dyDescent="0.25">
      <c r="B22" s="8" t="s">
        <v>571</v>
      </c>
      <c r="C22" s="8">
        <v>15</v>
      </c>
      <c r="D22" s="19" t="s">
        <v>110</v>
      </c>
      <c r="E22" s="19" t="s">
        <v>111</v>
      </c>
      <c r="F22" s="8" t="s">
        <v>28</v>
      </c>
      <c r="G22" s="8" t="s">
        <v>28</v>
      </c>
      <c r="H22" s="8" t="s">
        <v>115</v>
      </c>
      <c r="I22" s="8">
        <v>3</v>
      </c>
      <c r="J22" s="3">
        <v>40049</v>
      </c>
      <c r="K22" s="11">
        <v>2162065</v>
      </c>
      <c r="L22" s="8" t="s">
        <v>35</v>
      </c>
      <c r="M22" s="8" t="s">
        <v>35</v>
      </c>
      <c r="N22" s="8">
        <v>2009</v>
      </c>
      <c r="O22" s="8" t="s">
        <v>26</v>
      </c>
      <c r="P22" s="9" t="s">
        <v>40</v>
      </c>
      <c r="Q22" s="9" t="s">
        <v>112</v>
      </c>
      <c r="R22" s="9" t="s">
        <v>447</v>
      </c>
      <c r="S22" s="9" t="s">
        <v>113</v>
      </c>
      <c r="T22" s="9" t="s">
        <v>114</v>
      </c>
      <c r="U22" s="9" t="s">
        <v>456</v>
      </c>
    </row>
    <row r="23" spans="2:21" ht="18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1</v>
      </c>
      <c r="H23" s="8" t="s">
        <v>83</v>
      </c>
      <c r="I23" s="8">
        <v>1</v>
      </c>
      <c r="J23" s="3">
        <v>40102</v>
      </c>
      <c r="K23" s="11"/>
      <c r="L23" s="8" t="s">
        <v>35</v>
      </c>
      <c r="M23" s="8" t="s">
        <v>35</v>
      </c>
      <c r="N23" s="8">
        <v>2009</v>
      </c>
      <c r="O23" s="8" t="s">
        <v>36</v>
      </c>
      <c r="P23" s="9" t="s">
        <v>96</v>
      </c>
      <c r="Q23" s="9" t="s">
        <v>97</v>
      </c>
      <c r="R23" s="9" t="s">
        <v>98</v>
      </c>
      <c r="S23" s="9" t="s">
        <v>99</v>
      </c>
      <c r="T23" s="9" t="s">
        <v>100</v>
      </c>
      <c r="U23" s="9" t="s">
        <v>455</v>
      </c>
    </row>
    <row r="24" spans="2:21" ht="27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>
        <v>1</v>
      </c>
      <c r="J24" s="3">
        <v>40158</v>
      </c>
      <c r="K24" s="11"/>
      <c r="L24" s="8" t="s">
        <v>35</v>
      </c>
      <c r="M24" s="8" t="s">
        <v>35</v>
      </c>
      <c r="N24" s="8">
        <v>2009</v>
      </c>
      <c r="O24" s="8" t="s">
        <v>36</v>
      </c>
      <c r="P24" s="9" t="s">
        <v>20</v>
      </c>
      <c r="Q24" s="9" t="s">
        <v>86</v>
      </c>
      <c r="R24" s="8"/>
      <c r="S24" s="9" t="s">
        <v>326</v>
      </c>
      <c r="T24" s="9" t="s">
        <v>87</v>
      </c>
      <c r="U24" s="9" t="s">
        <v>459</v>
      </c>
    </row>
    <row r="25" spans="2:21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>
        <v>2</v>
      </c>
      <c r="J25" s="3">
        <v>40165</v>
      </c>
      <c r="K25" s="11">
        <v>79500</v>
      </c>
      <c r="L25" s="4">
        <v>100000</v>
      </c>
      <c r="M25" s="8" t="s">
        <v>25</v>
      </c>
      <c r="N25" s="8">
        <v>2010</v>
      </c>
      <c r="O25" s="8" t="s">
        <v>26</v>
      </c>
      <c r="P25" s="9" t="s">
        <v>40</v>
      </c>
      <c r="Q25" s="8" t="s">
        <v>41</v>
      </c>
      <c r="R25" s="9" t="s">
        <v>42</v>
      </c>
      <c r="S25" s="9" t="s">
        <v>43</v>
      </c>
      <c r="T25" s="9" t="s">
        <v>44</v>
      </c>
      <c r="U25" s="9" t="s">
        <v>456</v>
      </c>
    </row>
    <row r="26" spans="2:21" ht="27" x14ac:dyDescent="0.25">
      <c r="B26" s="8" t="s">
        <v>571</v>
      </c>
      <c r="C26" s="8">
        <v>19</v>
      </c>
      <c r="D26" s="20" t="s">
        <v>101</v>
      </c>
      <c r="E26" s="20" t="s">
        <v>102</v>
      </c>
      <c r="F26" s="8" t="s">
        <v>28</v>
      </c>
      <c r="G26" s="8" t="s">
        <v>28</v>
      </c>
      <c r="H26" s="8" t="s">
        <v>65</v>
      </c>
      <c r="I26" s="8">
        <v>3</v>
      </c>
      <c r="J26" s="3">
        <v>40227</v>
      </c>
      <c r="K26" s="11">
        <v>36000</v>
      </c>
      <c r="L26" s="8" t="s">
        <v>35</v>
      </c>
      <c r="M26" s="8" t="s">
        <v>35</v>
      </c>
      <c r="N26" s="8">
        <v>2009</v>
      </c>
      <c r="O26" s="8" t="s">
        <v>26</v>
      </c>
      <c r="P26" s="9" t="s">
        <v>20</v>
      </c>
      <c r="Q26" s="9" t="s">
        <v>103</v>
      </c>
      <c r="R26" s="9" t="s">
        <v>547</v>
      </c>
      <c r="S26" s="9" t="s">
        <v>548</v>
      </c>
      <c r="T26" s="9" t="s">
        <v>104</v>
      </c>
      <c r="U26" s="9" t="s">
        <v>460</v>
      </c>
    </row>
    <row r="27" spans="2:21" ht="18" x14ac:dyDescent="0.25">
      <c r="B27" s="8" t="s">
        <v>570</v>
      </c>
      <c r="C27" s="8">
        <v>20</v>
      </c>
      <c r="D27" s="21" t="s">
        <v>386</v>
      </c>
      <c r="E27" s="20" t="s">
        <v>390</v>
      </c>
      <c r="F27" s="8" t="s">
        <v>28</v>
      </c>
      <c r="G27" s="8" t="s">
        <v>28</v>
      </c>
      <c r="H27" s="8" t="s">
        <v>45</v>
      </c>
      <c r="I27" s="8">
        <v>4</v>
      </c>
      <c r="J27" s="3">
        <v>40434</v>
      </c>
      <c r="K27" s="11">
        <v>366527</v>
      </c>
      <c r="L27" s="11">
        <v>50000</v>
      </c>
      <c r="M27" s="8" t="s">
        <v>25</v>
      </c>
      <c r="N27" s="8">
        <v>2008</v>
      </c>
      <c r="O27" s="8" t="s">
        <v>71</v>
      </c>
      <c r="P27" s="9" t="s">
        <v>20</v>
      </c>
      <c r="Q27" s="9" t="s">
        <v>391</v>
      </c>
      <c r="R27" s="8"/>
      <c r="S27" s="9"/>
      <c r="T27" s="9" t="s">
        <v>405</v>
      </c>
      <c r="U27" s="9" t="s">
        <v>456</v>
      </c>
    </row>
    <row r="28" spans="2:21" ht="18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1</v>
      </c>
      <c r="H28" s="8" t="s">
        <v>121</v>
      </c>
      <c r="I28" s="8">
        <v>1</v>
      </c>
      <c r="J28" s="3">
        <v>40456</v>
      </c>
      <c r="K28" s="11"/>
      <c r="L28" s="8" t="s">
        <v>35</v>
      </c>
      <c r="M28" s="8" t="s">
        <v>35</v>
      </c>
      <c r="N28" s="8">
        <v>2010</v>
      </c>
      <c r="O28" s="8" t="s">
        <v>36</v>
      </c>
      <c r="P28" s="9" t="s">
        <v>40</v>
      </c>
      <c r="Q28" s="9" t="s">
        <v>118</v>
      </c>
      <c r="R28" s="8" t="s">
        <v>119</v>
      </c>
      <c r="S28" s="9"/>
      <c r="T28" s="9" t="s">
        <v>120</v>
      </c>
      <c r="U28" s="9" t="s">
        <v>461</v>
      </c>
    </row>
    <row r="29" spans="2:21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>
        <v>3</v>
      </c>
      <c r="J29" s="3">
        <v>40472</v>
      </c>
      <c r="K29" s="11">
        <v>541680</v>
      </c>
      <c r="L29" s="8" t="s">
        <v>35</v>
      </c>
      <c r="M29" s="8" t="s">
        <v>35</v>
      </c>
      <c r="N29" s="8">
        <v>2007</v>
      </c>
      <c r="O29" s="8" t="s">
        <v>26</v>
      </c>
      <c r="P29" s="9" t="s">
        <v>20</v>
      </c>
      <c r="Q29" s="9" t="s">
        <v>57</v>
      </c>
      <c r="R29" s="9" t="s">
        <v>58</v>
      </c>
      <c r="S29" s="9"/>
      <c r="T29" s="9" t="s">
        <v>59</v>
      </c>
      <c r="U29" s="9" t="s">
        <v>456</v>
      </c>
    </row>
    <row r="30" spans="2:21" ht="18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>
        <v>3</v>
      </c>
      <c r="J30" s="3">
        <v>40472</v>
      </c>
      <c r="K30" s="11">
        <v>368340</v>
      </c>
      <c r="L30" s="8" t="s">
        <v>35</v>
      </c>
      <c r="M30" s="8" t="s">
        <v>35</v>
      </c>
      <c r="N30" s="8">
        <v>2008</v>
      </c>
      <c r="O30" s="8" t="s">
        <v>26</v>
      </c>
      <c r="P30" s="9" t="s">
        <v>20</v>
      </c>
      <c r="Q30" s="9" t="s">
        <v>107</v>
      </c>
      <c r="R30" s="8" t="s">
        <v>108</v>
      </c>
      <c r="S30" s="9"/>
      <c r="T30" s="9" t="s">
        <v>109</v>
      </c>
      <c r="U30" s="9" t="s">
        <v>456</v>
      </c>
    </row>
    <row r="31" spans="2:21" ht="18" x14ac:dyDescent="0.25">
      <c r="B31" s="8" t="s">
        <v>570</v>
      </c>
      <c r="C31" s="8">
        <v>24</v>
      </c>
      <c r="D31" s="19" t="s">
        <v>29</v>
      </c>
      <c r="E31" s="19" t="s">
        <v>30</v>
      </c>
      <c r="F31" s="8" t="s">
        <v>28</v>
      </c>
      <c r="G31" s="8" t="s">
        <v>28</v>
      </c>
      <c r="H31" s="8" t="s">
        <v>37</v>
      </c>
      <c r="I31" s="8">
        <v>2</v>
      </c>
      <c r="J31" s="3">
        <v>40515</v>
      </c>
      <c r="K31" s="11"/>
      <c r="L31" s="8">
        <v>49000</v>
      </c>
      <c r="M31" s="8" t="s">
        <v>25</v>
      </c>
      <c r="N31" s="8">
        <v>2010</v>
      </c>
      <c r="O31" s="8" t="s">
        <v>71</v>
      </c>
      <c r="P31" s="9" t="s">
        <v>20</v>
      </c>
      <c r="Q31" s="9" t="s">
        <v>31</v>
      </c>
      <c r="R31" s="8" t="s">
        <v>32</v>
      </c>
      <c r="S31" s="9" t="s">
        <v>33</v>
      </c>
      <c r="T31" s="9" t="s">
        <v>34</v>
      </c>
      <c r="U31" s="9" t="s">
        <v>456</v>
      </c>
    </row>
    <row r="32" spans="2:21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>
        <v>4</v>
      </c>
      <c r="J32" s="3">
        <v>40519</v>
      </c>
      <c r="K32" s="11">
        <v>1396560</v>
      </c>
      <c r="L32" s="4">
        <v>150000</v>
      </c>
      <c r="M32" s="8" t="s">
        <v>25</v>
      </c>
      <c r="N32" s="9">
        <v>1980</v>
      </c>
      <c r="O32" s="8" t="s">
        <v>71</v>
      </c>
      <c r="P32" s="9" t="s">
        <v>20</v>
      </c>
      <c r="Q32" s="9" t="s">
        <v>21</v>
      </c>
      <c r="R32" s="9" t="s">
        <v>22</v>
      </c>
      <c r="S32" s="9" t="s">
        <v>23</v>
      </c>
      <c r="T32" s="9" t="s">
        <v>24</v>
      </c>
      <c r="U32" s="9" t="s">
        <v>455</v>
      </c>
    </row>
    <row r="33" spans="2:22" ht="18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1</v>
      </c>
      <c r="H33" s="8" t="s">
        <v>433</v>
      </c>
      <c r="I33" s="8">
        <v>2</v>
      </c>
      <c r="J33" s="3">
        <v>40581</v>
      </c>
      <c r="K33" s="11"/>
      <c r="L33" s="8" t="s">
        <v>171</v>
      </c>
      <c r="M33" s="8" t="s">
        <v>171</v>
      </c>
      <c r="N33" s="8"/>
      <c r="O33" s="8" t="s">
        <v>36</v>
      </c>
      <c r="P33" s="9" t="s">
        <v>131</v>
      </c>
      <c r="Q33" s="9" t="s">
        <v>129</v>
      </c>
      <c r="R33" s="8"/>
      <c r="S33" s="9"/>
      <c r="T33" s="9"/>
      <c r="U33" s="9"/>
    </row>
    <row r="34" spans="2:22" ht="30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>
        <v>2</v>
      </c>
      <c r="J34" s="3">
        <v>40591</v>
      </c>
      <c r="K34" s="11">
        <v>60000</v>
      </c>
      <c r="L34" s="8" t="s">
        <v>171</v>
      </c>
      <c r="M34" s="8" t="s">
        <v>171</v>
      </c>
      <c r="N34" s="8">
        <v>2001</v>
      </c>
      <c r="O34" s="8" t="s">
        <v>26</v>
      </c>
      <c r="P34" s="9" t="s">
        <v>131</v>
      </c>
      <c r="Q34" s="9" t="s">
        <v>332</v>
      </c>
      <c r="R34" s="8" t="s">
        <v>333</v>
      </c>
      <c r="S34" s="27" t="s">
        <v>632</v>
      </c>
      <c r="T34" s="9" t="s">
        <v>334</v>
      </c>
      <c r="U34" s="9" t="s">
        <v>456</v>
      </c>
    </row>
    <row r="35" spans="2:22" ht="27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1</v>
      </c>
      <c r="H35" s="8" t="s">
        <v>65</v>
      </c>
      <c r="I35" s="8">
        <v>2</v>
      </c>
      <c r="J35" s="3">
        <v>40594</v>
      </c>
      <c r="K35" s="11">
        <v>171000</v>
      </c>
      <c r="L35" s="8" t="s">
        <v>171</v>
      </c>
      <c r="M35" s="8" t="s">
        <v>171</v>
      </c>
      <c r="N35" s="8" t="s">
        <v>216</v>
      </c>
      <c r="O35" s="8" t="s">
        <v>26</v>
      </c>
      <c r="P35" s="9" t="s">
        <v>40</v>
      </c>
      <c r="Q35" s="9" t="s">
        <v>212</v>
      </c>
      <c r="R35" s="8" t="s">
        <v>213</v>
      </c>
      <c r="S35" s="9" t="s">
        <v>214</v>
      </c>
      <c r="T35" s="9" t="s">
        <v>215</v>
      </c>
      <c r="U35" s="9" t="s">
        <v>459</v>
      </c>
    </row>
    <row r="36" spans="2:22" ht="27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28</v>
      </c>
      <c r="H36" s="8" t="s">
        <v>65</v>
      </c>
      <c r="I36" s="8">
        <v>1</v>
      </c>
      <c r="J36" s="3">
        <v>40597</v>
      </c>
      <c r="K36" s="11">
        <v>201620</v>
      </c>
      <c r="L36" s="8" t="s">
        <v>171</v>
      </c>
      <c r="M36" s="8" t="s">
        <v>171</v>
      </c>
      <c r="N36" s="8"/>
      <c r="O36" s="8" t="s">
        <v>36</v>
      </c>
      <c r="P36" s="9" t="s">
        <v>40</v>
      </c>
      <c r="Q36" s="9" t="s">
        <v>190</v>
      </c>
      <c r="R36" s="8" t="s">
        <v>191</v>
      </c>
      <c r="S36" s="9" t="s">
        <v>192</v>
      </c>
      <c r="T36" s="9" t="s">
        <v>193</v>
      </c>
      <c r="U36" s="9" t="s">
        <v>456</v>
      </c>
    </row>
    <row r="37" spans="2:22" ht="27" x14ac:dyDescent="0.25">
      <c r="B37" s="8" t="s">
        <v>570</v>
      </c>
      <c r="C37" s="8">
        <v>30</v>
      </c>
      <c r="D37" s="8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>
        <v>3</v>
      </c>
      <c r="J37" s="3">
        <v>40648</v>
      </c>
      <c r="K37" s="11">
        <v>223000</v>
      </c>
      <c r="L37" s="8" t="s">
        <v>637</v>
      </c>
      <c r="M37" s="8" t="s">
        <v>588</v>
      </c>
      <c r="N37" s="8">
        <v>2001</v>
      </c>
      <c r="O37" s="8" t="s">
        <v>26</v>
      </c>
      <c r="P37" s="9" t="s">
        <v>124</v>
      </c>
      <c r="Q37" s="9" t="s">
        <v>173</v>
      </c>
      <c r="R37" s="9" t="s">
        <v>174</v>
      </c>
      <c r="S37" s="9" t="s">
        <v>175</v>
      </c>
      <c r="T37" s="9" t="s">
        <v>176</v>
      </c>
      <c r="U37" s="9" t="s">
        <v>456</v>
      </c>
    </row>
    <row r="38" spans="2:22" ht="27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1</v>
      </c>
      <c r="H38" s="8" t="s">
        <v>65</v>
      </c>
      <c r="I38" s="8">
        <v>4</v>
      </c>
      <c r="J38" s="3">
        <v>40669</v>
      </c>
      <c r="K38" s="11"/>
      <c r="L38" s="8" t="s">
        <v>171</v>
      </c>
      <c r="M38" s="8" t="s">
        <v>171</v>
      </c>
      <c r="N38" s="8"/>
      <c r="O38" s="8" t="s">
        <v>36</v>
      </c>
      <c r="P38" s="9" t="s">
        <v>40</v>
      </c>
      <c r="Q38" s="9" t="s">
        <v>427</v>
      </c>
      <c r="R38" s="8" t="s">
        <v>428</v>
      </c>
      <c r="S38" s="9" t="s">
        <v>429</v>
      </c>
      <c r="T38" s="9" t="s">
        <v>430</v>
      </c>
      <c r="U38" s="9" t="s">
        <v>457</v>
      </c>
    </row>
    <row r="39" spans="2:22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1</v>
      </c>
      <c r="G39" s="8" t="s">
        <v>28</v>
      </c>
      <c r="H39" s="8" t="s">
        <v>27</v>
      </c>
      <c r="I39" s="8">
        <v>3</v>
      </c>
      <c r="J39" s="3">
        <v>40674</v>
      </c>
      <c r="K39" s="11">
        <v>971100</v>
      </c>
      <c r="L39" s="8" t="s">
        <v>171</v>
      </c>
      <c r="M39" s="8" t="s">
        <v>171</v>
      </c>
      <c r="N39" s="8">
        <v>2011</v>
      </c>
      <c r="O39" s="8" t="s">
        <v>26</v>
      </c>
      <c r="P39" s="9" t="s">
        <v>40</v>
      </c>
      <c r="Q39" s="9" t="s">
        <v>221</v>
      </c>
      <c r="R39" s="8" t="s">
        <v>222</v>
      </c>
      <c r="S39" s="9" t="s">
        <v>223</v>
      </c>
      <c r="T39" s="9" t="s">
        <v>224</v>
      </c>
      <c r="U39" s="9" t="s">
        <v>456</v>
      </c>
    </row>
    <row r="40" spans="2:22" ht="27" x14ac:dyDescent="0.25">
      <c r="B40" s="8" t="s">
        <v>570</v>
      </c>
      <c r="C40" s="8">
        <v>33</v>
      </c>
      <c r="D40" s="8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>
        <v>5</v>
      </c>
      <c r="J40" s="3">
        <v>40695</v>
      </c>
      <c r="K40" s="11">
        <v>2643164</v>
      </c>
      <c r="L40" s="8" t="s">
        <v>171</v>
      </c>
      <c r="M40" s="8" t="s">
        <v>171</v>
      </c>
      <c r="N40" s="8">
        <v>2009</v>
      </c>
      <c r="O40" s="8" t="s">
        <v>26</v>
      </c>
      <c r="P40" s="9" t="s">
        <v>40</v>
      </c>
      <c r="Q40" s="9" t="s">
        <v>196</v>
      </c>
      <c r="R40" s="8" t="s">
        <v>197</v>
      </c>
      <c r="S40" s="9"/>
      <c r="T40" s="9" t="s">
        <v>198</v>
      </c>
      <c r="U40" s="9" t="s">
        <v>456</v>
      </c>
    </row>
    <row r="41" spans="2:22" ht="18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>
        <v>2</v>
      </c>
      <c r="J41" s="3">
        <v>40716</v>
      </c>
      <c r="K41" s="11">
        <v>489120</v>
      </c>
      <c r="L41" s="8" t="s">
        <v>171</v>
      </c>
      <c r="M41" s="8" t="s">
        <v>171</v>
      </c>
      <c r="N41" s="8"/>
      <c r="O41" s="8" t="s">
        <v>26</v>
      </c>
      <c r="P41" s="9" t="s">
        <v>124</v>
      </c>
      <c r="Q41" s="9" t="s">
        <v>363</v>
      </c>
      <c r="R41" s="8" t="s">
        <v>364</v>
      </c>
      <c r="S41" s="9" t="s">
        <v>365</v>
      </c>
      <c r="T41" s="9" t="s">
        <v>366</v>
      </c>
      <c r="U41" s="9" t="s">
        <v>456</v>
      </c>
    </row>
    <row r="42" spans="2:22" ht="27" x14ac:dyDescent="0.25">
      <c r="B42" s="8" t="s">
        <v>571</v>
      </c>
      <c r="C42" s="8">
        <v>35</v>
      </c>
      <c r="D42" s="68" t="s">
        <v>343</v>
      </c>
      <c r="E42" s="20" t="s">
        <v>344</v>
      </c>
      <c r="F42" s="8" t="s">
        <v>28</v>
      </c>
      <c r="G42" s="8" t="s">
        <v>28</v>
      </c>
      <c r="H42" s="8" t="s">
        <v>115</v>
      </c>
      <c r="I42" s="8">
        <v>2</v>
      </c>
      <c r="J42" s="3">
        <v>40771</v>
      </c>
      <c r="K42" s="11">
        <v>24000</v>
      </c>
      <c r="L42" s="11">
        <v>142000</v>
      </c>
      <c r="M42" s="8" t="s">
        <v>25</v>
      </c>
      <c r="N42" s="8">
        <v>2011</v>
      </c>
      <c r="O42" s="8" t="s">
        <v>71</v>
      </c>
      <c r="P42" s="9" t="s">
        <v>20</v>
      </c>
      <c r="Q42" s="9" t="s">
        <v>345</v>
      </c>
      <c r="R42" s="8" t="s">
        <v>403</v>
      </c>
      <c r="S42" s="9" t="s">
        <v>404</v>
      </c>
      <c r="T42" s="9" t="s">
        <v>375</v>
      </c>
      <c r="U42" s="9" t="s">
        <v>456</v>
      </c>
    </row>
    <row r="43" spans="2:22" ht="30" x14ac:dyDescent="0.25">
      <c r="B43" s="8" t="s">
        <v>571</v>
      </c>
      <c r="C43" s="8">
        <v>36</v>
      </c>
      <c r="D43" s="21" t="s">
        <v>262</v>
      </c>
      <c r="E43" s="20" t="s">
        <v>263</v>
      </c>
      <c r="F43" s="8" t="s">
        <v>28</v>
      </c>
      <c r="G43" s="8" t="s">
        <v>28</v>
      </c>
      <c r="H43" s="8" t="s">
        <v>54</v>
      </c>
      <c r="I43" s="8">
        <v>3</v>
      </c>
      <c r="J43" s="3">
        <v>40772</v>
      </c>
      <c r="K43" s="11">
        <v>254000</v>
      </c>
      <c r="L43" s="8" t="s">
        <v>637</v>
      </c>
      <c r="M43" s="8" t="s">
        <v>588</v>
      </c>
      <c r="N43" s="8">
        <v>2006</v>
      </c>
      <c r="O43" s="8" t="s">
        <v>71</v>
      </c>
      <c r="P43" s="9" t="s">
        <v>20</v>
      </c>
      <c r="Q43" s="9" t="s">
        <v>264</v>
      </c>
      <c r="R43" s="8" t="s">
        <v>265</v>
      </c>
      <c r="S43" s="27" t="s">
        <v>266</v>
      </c>
      <c r="T43" s="9" t="s">
        <v>267</v>
      </c>
      <c r="U43" s="9" t="s">
        <v>456</v>
      </c>
    </row>
    <row r="44" spans="2:22" ht="27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1</v>
      </c>
      <c r="H44" s="8" t="s">
        <v>65</v>
      </c>
      <c r="I44" s="8">
        <v>5</v>
      </c>
      <c r="J44" s="3">
        <v>40774</v>
      </c>
      <c r="K44" s="11"/>
      <c r="L44" s="8" t="s">
        <v>171</v>
      </c>
      <c r="M44" s="9" t="s">
        <v>383</v>
      </c>
      <c r="N44" s="8"/>
      <c r="O44" s="8" t="s">
        <v>36</v>
      </c>
      <c r="P44" s="9" t="s">
        <v>40</v>
      </c>
      <c r="Q44" s="9" t="s">
        <v>244</v>
      </c>
      <c r="R44" s="8" t="s">
        <v>245</v>
      </c>
      <c r="S44" s="9" t="s">
        <v>246</v>
      </c>
      <c r="T44" s="9" t="s">
        <v>247</v>
      </c>
      <c r="U44" s="9" t="s">
        <v>459</v>
      </c>
    </row>
    <row r="45" spans="2:22" ht="27" x14ac:dyDescent="0.25">
      <c r="B45" s="8" t="s">
        <v>570</v>
      </c>
      <c r="C45" s="8">
        <v>38</v>
      </c>
      <c r="D45" s="21" t="s">
        <v>248</v>
      </c>
      <c r="E45" s="20" t="s">
        <v>249</v>
      </c>
      <c r="F45" s="8" t="s">
        <v>28</v>
      </c>
      <c r="G45" s="8" t="s">
        <v>28</v>
      </c>
      <c r="H45" s="8" t="s">
        <v>65</v>
      </c>
      <c r="I45" s="8">
        <v>3</v>
      </c>
      <c r="J45" s="3">
        <v>40777</v>
      </c>
      <c r="K45" s="11">
        <v>672840</v>
      </c>
      <c r="L45" s="11">
        <v>100000</v>
      </c>
      <c r="M45" s="8" t="s">
        <v>25</v>
      </c>
      <c r="N45" s="8">
        <v>2009</v>
      </c>
      <c r="O45" s="8" t="s">
        <v>71</v>
      </c>
      <c r="P45" s="9" t="s">
        <v>40</v>
      </c>
      <c r="Q45" s="9" t="s">
        <v>250</v>
      </c>
      <c r="R45" s="8" t="s">
        <v>251</v>
      </c>
      <c r="S45" s="9" t="s">
        <v>252</v>
      </c>
      <c r="T45" s="9" t="s">
        <v>253</v>
      </c>
      <c r="U45" s="9" t="s">
        <v>456</v>
      </c>
    </row>
    <row r="46" spans="2:22" ht="27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>
        <v>1</v>
      </c>
      <c r="J46" s="3">
        <v>40786</v>
      </c>
      <c r="K46" s="11"/>
      <c r="L46" s="8" t="s">
        <v>171</v>
      </c>
      <c r="M46" s="8" t="s">
        <v>171</v>
      </c>
      <c r="N46" s="8"/>
      <c r="O46" s="8" t="s">
        <v>26</v>
      </c>
      <c r="P46" s="9" t="s">
        <v>40</v>
      </c>
      <c r="Q46" s="9" t="s">
        <v>227</v>
      </c>
      <c r="R46" s="8" t="s">
        <v>228</v>
      </c>
      <c r="S46" s="9" t="s">
        <v>382</v>
      </c>
      <c r="T46" s="9" t="s">
        <v>229</v>
      </c>
      <c r="U46" s="9" t="s">
        <v>459</v>
      </c>
    </row>
    <row r="47" spans="2:22" ht="27" x14ac:dyDescent="0.25">
      <c r="B47" s="8" t="s">
        <v>570</v>
      </c>
      <c r="C47" s="8">
        <v>40</v>
      </c>
      <c r="D47" s="20" t="s">
        <v>644</v>
      </c>
      <c r="E47" s="20" t="s">
        <v>146</v>
      </c>
      <c r="F47" s="8" t="s">
        <v>28</v>
      </c>
      <c r="G47" s="8" t="s">
        <v>28</v>
      </c>
      <c r="H47" s="8" t="s">
        <v>45</v>
      </c>
      <c r="I47" s="8">
        <v>4</v>
      </c>
      <c r="J47" s="3">
        <v>40787</v>
      </c>
      <c r="K47" s="11">
        <v>211000</v>
      </c>
      <c r="L47" s="8">
        <v>100000</v>
      </c>
      <c r="M47" s="8" t="s">
        <v>25</v>
      </c>
      <c r="N47" s="8">
        <v>2009</v>
      </c>
      <c r="O47" s="8" t="s">
        <v>71</v>
      </c>
      <c r="P47" s="9" t="s">
        <v>40</v>
      </c>
      <c r="Q47" s="8" t="s">
        <v>147</v>
      </c>
      <c r="R47" s="9" t="s">
        <v>328</v>
      </c>
      <c r="S47" s="9" t="s">
        <v>138</v>
      </c>
      <c r="T47" s="9" t="s">
        <v>327</v>
      </c>
      <c r="U47" s="9" t="s">
        <v>456</v>
      </c>
      <c r="V47" s="51"/>
    </row>
    <row r="48" spans="2:22" ht="27" x14ac:dyDescent="0.25">
      <c r="B48" s="8" t="s">
        <v>571</v>
      </c>
      <c r="C48" s="8">
        <v>41</v>
      </c>
      <c r="D48" s="21" t="s">
        <v>235</v>
      </c>
      <c r="E48" s="20" t="s">
        <v>236</v>
      </c>
      <c r="F48" s="8" t="s">
        <v>28</v>
      </c>
      <c r="G48" s="8" t="s">
        <v>28</v>
      </c>
      <c r="H48" s="8" t="s">
        <v>241</v>
      </c>
      <c r="I48" s="8">
        <v>5</v>
      </c>
      <c r="J48" s="3">
        <v>40788</v>
      </c>
      <c r="K48" s="11">
        <v>323000</v>
      </c>
      <c r="L48" s="8" t="s">
        <v>171</v>
      </c>
      <c r="M48" s="8" t="s">
        <v>171</v>
      </c>
      <c r="N48" s="8">
        <v>2010</v>
      </c>
      <c r="O48" s="8" t="s">
        <v>26</v>
      </c>
      <c r="P48" s="9" t="s">
        <v>40</v>
      </c>
      <c r="Q48" s="9" t="s">
        <v>237</v>
      </c>
      <c r="R48" s="8" t="s">
        <v>238</v>
      </c>
      <c r="S48" s="9" t="s">
        <v>239</v>
      </c>
      <c r="T48" s="9" t="s">
        <v>240</v>
      </c>
      <c r="U48" s="9" t="s">
        <v>455</v>
      </c>
    </row>
    <row r="49" spans="1:21" ht="27" x14ac:dyDescent="0.25">
      <c r="B49" s="8" t="s">
        <v>570</v>
      </c>
      <c r="C49" s="8">
        <v>42</v>
      </c>
      <c r="D49" s="21" t="s">
        <v>387</v>
      </c>
      <c r="E49" s="20" t="s">
        <v>411</v>
      </c>
      <c r="F49" s="8" t="s">
        <v>28</v>
      </c>
      <c r="G49" s="8" t="s">
        <v>28</v>
      </c>
      <c r="H49" s="8" t="s">
        <v>83</v>
      </c>
      <c r="I49" s="8">
        <v>3</v>
      </c>
      <c r="J49" s="3">
        <v>40788</v>
      </c>
      <c r="K49" s="11">
        <v>1923235</v>
      </c>
      <c r="L49" s="8" t="s">
        <v>171</v>
      </c>
      <c r="M49" s="8" t="s">
        <v>171</v>
      </c>
      <c r="N49" s="8">
        <v>2000</v>
      </c>
      <c r="O49" s="8" t="s">
        <v>26</v>
      </c>
      <c r="P49" s="9" t="s">
        <v>20</v>
      </c>
      <c r="Q49" s="9" t="s">
        <v>414</v>
      </c>
      <c r="R49" s="10" t="s">
        <v>412</v>
      </c>
      <c r="S49" s="9" t="s">
        <v>415</v>
      </c>
      <c r="T49" s="9" t="s">
        <v>413</v>
      </c>
      <c r="U49" s="9" t="s">
        <v>456</v>
      </c>
    </row>
    <row r="50" spans="1:21" ht="27" x14ac:dyDescent="0.25">
      <c r="B50" s="8" t="s">
        <v>571</v>
      </c>
      <c r="C50" s="8">
        <v>43</v>
      </c>
      <c r="D50" s="20" t="s">
        <v>154</v>
      </c>
      <c r="E50" s="20" t="s">
        <v>155</v>
      </c>
      <c r="F50" s="8" t="s">
        <v>28</v>
      </c>
      <c r="G50" s="8" t="s">
        <v>28</v>
      </c>
      <c r="H50" s="8" t="s">
        <v>65</v>
      </c>
      <c r="I50" s="8">
        <v>5</v>
      </c>
      <c r="J50" s="3">
        <v>40798</v>
      </c>
      <c r="K50" s="55">
        <v>301390</v>
      </c>
      <c r="L50" s="8" t="s">
        <v>637</v>
      </c>
      <c r="M50" s="8" t="s">
        <v>588</v>
      </c>
      <c r="N50" s="9">
        <v>2010</v>
      </c>
      <c r="O50" s="8" t="s">
        <v>71</v>
      </c>
      <c r="P50" s="9" t="s">
        <v>124</v>
      </c>
      <c r="Q50" s="9" t="s">
        <v>156</v>
      </c>
      <c r="R50" s="8">
        <v>8616124835</v>
      </c>
      <c r="S50" s="9" t="s">
        <v>157</v>
      </c>
      <c r="T50" s="9" t="s">
        <v>158</v>
      </c>
      <c r="U50" s="9" t="s">
        <v>456</v>
      </c>
    </row>
    <row r="51" spans="1:21" ht="27" x14ac:dyDescent="0.25">
      <c r="B51" s="8" t="s">
        <v>571</v>
      </c>
      <c r="C51" s="8">
        <v>44</v>
      </c>
      <c r="D51" s="30" t="s">
        <v>230</v>
      </c>
      <c r="E51" s="31" t="s">
        <v>231</v>
      </c>
      <c r="F51" s="8" t="s">
        <v>28</v>
      </c>
      <c r="G51" s="8" t="s">
        <v>28</v>
      </c>
      <c r="H51" s="8" t="s">
        <v>65</v>
      </c>
      <c r="I51" s="8">
        <v>3</v>
      </c>
      <c r="J51" s="3">
        <v>40819</v>
      </c>
      <c r="K51" s="11">
        <v>898802.3</v>
      </c>
      <c r="L51" s="19" t="s">
        <v>171</v>
      </c>
      <c r="M51" s="8" t="s">
        <v>588</v>
      </c>
      <c r="N51" s="8">
        <v>2012</v>
      </c>
      <c r="O51" s="8" t="s">
        <v>26</v>
      </c>
      <c r="P51" s="9" t="s">
        <v>20</v>
      </c>
      <c r="Q51" s="9" t="s">
        <v>232</v>
      </c>
      <c r="R51" s="8" t="s">
        <v>233</v>
      </c>
      <c r="S51" s="9" t="s">
        <v>63</v>
      </c>
      <c r="T51" s="9" t="s">
        <v>234</v>
      </c>
      <c r="U51" s="9" t="s">
        <v>456</v>
      </c>
    </row>
    <row r="52" spans="1:21" ht="27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>
        <v>2</v>
      </c>
      <c r="J52" s="3">
        <v>40892</v>
      </c>
      <c r="K52" s="11"/>
      <c r="L52" s="8" t="s">
        <v>171</v>
      </c>
      <c r="M52" s="8" t="s">
        <v>171</v>
      </c>
      <c r="N52" s="8"/>
      <c r="O52" s="8" t="s">
        <v>36</v>
      </c>
      <c r="P52" s="9" t="s">
        <v>20</v>
      </c>
      <c r="Q52" s="9" t="s">
        <v>167</v>
      </c>
      <c r="R52" s="8" t="s">
        <v>168</v>
      </c>
      <c r="S52" s="9" t="s">
        <v>169</v>
      </c>
      <c r="T52" s="9" t="s">
        <v>170</v>
      </c>
      <c r="U52" s="9" t="s">
        <v>456</v>
      </c>
    </row>
    <row r="53" spans="1:21" ht="27" x14ac:dyDescent="0.25">
      <c r="B53" s="8" t="s">
        <v>571</v>
      </c>
      <c r="C53" s="8">
        <v>46</v>
      </c>
      <c r="D53" s="20" t="s">
        <v>549</v>
      </c>
      <c r="E53" s="20" t="s">
        <v>177</v>
      </c>
      <c r="F53" s="8" t="s">
        <v>1</v>
      </c>
      <c r="G53" s="8" t="s">
        <v>28</v>
      </c>
      <c r="H53" s="8" t="s">
        <v>27</v>
      </c>
      <c r="I53" s="8">
        <v>4</v>
      </c>
      <c r="J53" s="3">
        <v>40943</v>
      </c>
      <c r="K53" s="11">
        <v>210000</v>
      </c>
      <c r="L53" s="8" t="s">
        <v>171</v>
      </c>
      <c r="M53" s="8" t="s">
        <v>171</v>
      </c>
      <c r="N53" s="8">
        <v>2012</v>
      </c>
      <c r="O53" s="8" t="s">
        <v>26</v>
      </c>
      <c r="P53" s="9" t="s">
        <v>124</v>
      </c>
      <c r="Q53" s="9" t="s">
        <v>178</v>
      </c>
      <c r="R53" s="8" t="s">
        <v>179</v>
      </c>
      <c r="S53" s="9" t="s">
        <v>180</v>
      </c>
      <c r="T53" s="9" t="s">
        <v>181</v>
      </c>
      <c r="U53" s="9" t="s">
        <v>455</v>
      </c>
    </row>
    <row r="54" spans="1:21" ht="27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28</v>
      </c>
      <c r="H54" s="8" t="s">
        <v>65</v>
      </c>
      <c r="I54" s="8">
        <v>2</v>
      </c>
      <c r="J54" s="3">
        <v>40945</v>
      </c>
      <c r="K54" s="11"/>
      <c r="L54" s="8" t="s">
        <v>171</v>
      </c>
      <c r="M54" s="8" t="s">
        <v>171</v>
      </c>
      <c r="N54" s="8"/>
      <c r="O54" s="8" t="s">
        <v>36</v>
      </c>
      <c r="P54" s="9" t="s">
        <v>124</v>
      </c>
      <c r="Q54" s="9" t="s">
        <v>323</v>
      </c>
      <c r="R54" s="8" t="s">
        <v>324</v>
      </c>
      <c r="S54" s="9" t="s">
        <v>329</v>
      </c>
      <c r="T54" s="9" t="s">
        <v>325</v>
      </c>
      <c r="U54" s="9" t="s">
        <v>456</v>
      </c>
    </row>
    <row r="55" spans="1:21" ht="36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1</v>
      </c>
      <c r="H55" s="8" t="s">
        <v>65</v>
      </c>
      <c r="I55" s="8">
        <v>2</v>
      </c>
      <c r="J55" s="3">
        <v>40948</v>
      </c>
      <c r="K55" s="11"/>
      <c r="L55" s="8" t="s">
        <v>171</v>
      </c>
      <c r="M55" s="8" t="s">
        <v>171</v>
      </c>
      <c r="N55" s="8"/>
      <c r="O55" s="8" t="s">
        <v>36</v>
      </c>
      <c r="P55" s="9" t="s">
        <v>40</v>
      </c>
      <c r="Q55" s="9" t="s">
        <v>261</v>
      </c>
      <c r="R55" s="8"/>
      <c r="S55" s="9" t="s">
        <v>385</v>
      </c>
      <c r="T55" s="9" t="s">
        <v>384</v>
      </c>
      <c r="U55" s="9" t="s">
        <v>456</v>
      </c>
    </row>
    <row r="56" spans="1:21" ht="18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1</v>
      </c>
      <c r="H56" s="8" t="s">
        <v>45</v>
      </c>
      <c r="I56" s="8">
        <v>4</v>
      </c>
      <c r="J56" s="3">
        <v>40949</v>
      </c>
      <c r="K56" s="11"/>
      <c r="L56" s="8" t="s">
        <v>1</v>
      </c>
      <c r="M56" s="8" t="s">
        <v>1</v>
      </c>
      <c r="N56" s="9"/>
      <c r="O56" s="8" t="s">
        <v>36</v>
      </c>
      <c r="P56" s="9" t="s">
        <v>124</v>
      </c>
      <c r="Q56" s="9" t="s">
        <v>137</v>
      </c>
      <c r="R56" s="9" t="s">
        <v>379</v>
      </c>
      <c r="S56" s="9" t="s">
        <v>380</v>
      </c>
      <c r="T56" s="9" t="s">
        <v>381</v>
      </c>
      <c r="U56" s="9" t="s">
        <v>456</v>
      </c>
    </row>
    <row r="57" spans="1:21" ht="27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1</v>
      </c>
      <c r="H57" s="8" t="s">
        <v>27</v>
      </c>
      <c r="I57" s="8">
        <v>4</v>
      </c>
      <c r="J57" s="3">
        <v>40952</v>
      </c>
      <c r="K57" s="11"/>
      <c r="L57" s="8" t="s">
        <v>171</v>
      </c>
      <c r="M57" s="8" t="s">
        <v>171</v>
      </c>
      <c r="N57" s="8" t="s">
        <v>216</v>
      </c>
      <c r="O57" s="8" t="s">
        <v>36</v>
      </c>
      <c r="P57" s="9" t="s">
        <v>40</v>
      </c>
      <c r="Q57" s="9" t="s">
        <v>294</v>
      </c>
      <c r="R57" s="8" t="s">
        <v>295</v>
      </c>
      <c r="S57" s="9" t="s">
        <v>296</v>
      </c>
      <c r="T57" s="9" t="s">
        <v>297</v>
      </c>
      <c r="U57" s="9" t="s">
        <v>456</v>
      </c>
    </row>
    <row r="58" spans="1:21" ht="27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1</v>
      </c>
      <c r="H58" s="8" t="s">
        <v>27</v>
      </c>
      <c r="I58" s="8">
        <v>2</v>
      </c>
      <c r="J58" s="3">
        <v>40952</v>
      </c>
      <c r="K58" s="11"/>
      <c r="L58" s="8" t="s">
        <v>171</v>
      </c>
      <c r="M58" s="8" t="s">
        <v>171</v>
      </c>
      <c r="N58" s="8" t="s">
        <v>216</v>
      </c>
      <c r="O58" s="8" t="s">
        <v>36</v>
      </c>
      <c r="P58" s="9" t="s">
        <v>40</v>
      </c>
      <c r="Q58" s="9" t="s">
        <v>299</v>
      </c>
      <c r="R58" s="8" t="s">
        <v>300</v>
      </c>
      <c r="S58" s="9" t="s">
        <v>301</v>
      </c>
      <c r="T58" s="9" t="s">
        <v>302</v>
      </c>
      <c r="U58" s="9" t="s">
        <v>455</v>
      </c>
    </row>
    <row r="59" spans="1:21" ht="27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1</v>
      </c>
      <c r="H59" s="8" t="s">
        <v>27</v>
      </c>
      <c r="I59" s="8">
        <v>2</v>
      </c>
      <c r="J59" s="3">
        <v>40952</v>
      </c>
      <c r="K59" s="11"/>
      <c r="L59" s="8" t="s">
        <v>171</v>
      </c>
      <c r="M59" s="8" t="s">
        <v>171</v>
      </c>
      <c r="N59" s="8" t="s">
        <v>216</v>
      </c>
      <c r="O59" s="8" t="s">
        <v>36</v>
      </c>
      <c r="P59" s="9" t="s">
        <v>40</v>
      </c>
      <c r="Q59" s="9" t="s">
        <v>305</v>
      </c>
      <c r="R59" s="8" t="s">
        <v>306</v>
      </c>
      <c r="S59" s="9" t="s">
        <v>307</v>
      </c>
      <c r="T59" s="9" t="s">
        <v>308</v>
      </c>
      <c r="U59" s="9" t="s">
        <v>456</v>
      </c>
    </row>
    <row r="60" spans="1:21" ht="18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1</v>
      </c>
      <c r="H60" s="8" t="s">
        <v>45</v>
      </c>
      <c r="I60" s="8">
        <v>4</v>
      </c>
      <c r="J60" s="3">
        <v>41170</v>
      </c>
      <c r="K60" s="11"/>
      <c r="L60" s="8" t="s">
        <v>171</v>
      </c>
      <c r="M60" s="8" t="s">
        <v>171</v>
      </c>
      <c r="N60" s="8"/>
      <c r="O60" s="8" t="s">
        <v>36</v>
      </c>
      <c r="P60" s="9" t="s">
        <v>40</v>
      </c>
      <c r="Q60" s="9" t="s">
        <v>450</v>
      </c>
      <c r="R60" s="8" t="s">
        <v>452</v>
      </c>
      <c r="S60" s="9" t="s">
        <v>453</v>
      </c>
      <c r="T60" s="9" t="s">
        <v>454</v>
      </c>
      <c r="U60" s="9" t="s">
        <v>455</v>
      </c>
    </row>
    <row r="61" spans="1:21" ht="27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>
        <v>3</v>
      </c>
      <c r="J61" s="3">
        <v>40987</v>
      </c>
      <c r="K61" s="11"/>
      <c r="L61" s="8" t="s">
        <v>171</v>
      </c>
      <c r="M61" s="8" t="s">
        <v>171</v>
      </c>
      <c r="N61" s="8">
        <v>2007</v>
      </c>
      <c r="O61" s="8" t="s">
        <v>36</v>
      </c>
      <c r="P61" s="9" t="s">
        <v>40</v>
      </c>
      <c r="Q61" s="9" t="s">
        <v>311</v>
      </c>
      <c r="R61" s="8" t="s">
        <v>312</v>
      </c>
      <c r="S61" s="9" t="s">
        <v>313</v>
      </c>
      <c r="T61" s="9" t="s">
        <v>314</v>
      </c>
      <c r="U61" s="9" t="s">
        <v>455</v>
      </c>
    </row>
    <row r="62" spans="1:21" ht="36" x14ac:dyDescent="0.25">
      <c r="A62" s="6" t="s">
        <v>319</v>
      </c>
      <c r="B62" s="8" t="s">
        <v>570</v>
      </c>
      <c r="C62" s="8">
        <v>55</v>
      </c>
      <c r="D62" s="20" t="s">
        <v>140</v>
      </c>
      <c r="E62" s="20" t="s">
        <v>141</v>
      </c>
      <c r="F62" s="8" t="s">
        <v>28</v>
      </c>
      <c r="G62" s="8" t="s">
        <v>28</v>
      </c>
      <c r="H62" s="8" t="s">
        <v>65</v>
      </c>
      <c r="I62" s="8">
        <v>3</v>
      </c>
      <c r="J62" s="3">
        <v>40990</v>
      </c>
      <c r="K62" s="11">
        <v>1100000</v>
      </c>
      <c r="L62" s="8" t="s">
        <v>637</v>
      </c>
      <c r="M62" s="8" t="s">
        <v>588</v>
      </c>
      <c r="N62" s="8">
        <v>2012</v>
      </c>
      <c r="O62" s="8" t="s">
        <v>71</v>
      </c>
      <c r="P62" s="9" t="s">
        <v>20</v>
      </c>
      <c r="Q62" s="9" t="s">
        <v>142</v>
      </c>
      <c r="R62" s="8" t="s">
        <v>143</v>
      </c>
      <c r="S62" s="9" t="s">
        <v>144</v>
      </c>
      <c r="T62" s="9" t="s">
        <v>145</v>
      </c>
      <c r="U62" s="9" t="s">
        <v>456</v>
      </c>
    </row>
    <row r="63" spans="1:21" ht="27" x14ac:dyDescent="0.25">
      <c r="B63" s="8" t="s">
        <v>570</v>
      </c>
      <c r="C63" s="8">
        <v>56</v>
      </c>
      <c r="D63" s="20" t="s">
        <v>182</v>
      </c>
      <c r="E63" s="20" t="s">
        <v>183</v>
      </c>
      <c r="F63" s="8" t="s">
        <v>28</v>
      </c>
      <c r="G63" s="8" t="s">
        <v>28</v>
      </c>
      <c r="H63" s="8" t="s">
        <v>187</v>
      </c>
      <c r="I63" s="8">
        <v>5</v>
      </c>
      <c r="J63" s="3">
        <v>40995</v>
      </c>
      <c r="K63" s="11">
        <v>473776</v>
      </c>
      <c r="L63" s="8" t="s">
        <v>637</v>
      </c>
      <c r="M63" s="8" t="s">
        <v>588</v>
      </c>
      <c r="N63" s="8">
        <v>2009</v>
      </c>
      <c r="O63" s="8" t="s">
        <v>71</v>
      </c>
      <c r="P63" s="9" t="s">
        <v>124</v>
      </c>
      <c r="Q63" s="9" t="s">
        <v>184</v>
      </c>
      <c r="R63" s="8" t="s">
        <v>449</v>
      </c>
      <c r="S63" s="9" t="s">
        <v>185</v>
      </c>
      <c r="T63" s="9" t="s">
        <v>186</v>
      </c>
      <c r="U63" s="9" t="s">
        <v>456</v>
      </c>
    </row>
    <row r="64" spans="1:21" ht="27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28</v>
      </c>
      <c r="H64" s="8" t="s">
        <v>65</v>
      </c>
      <c r="I64" s="8">
        <v>2</v>
      </c>
      <c r="J64" s="3">
        <v>41038</v>
      </c>
      <c r="K64" s="11"/>
      <c r="L64" s="8"/>
      <c r="M64" s="8"/>
      <c r="N64" s="8">
        <v>2004</v>
      </c>
      <c r="O64" s="8" t="s">
        <v>26</v>
      </c>
      <c r="P64" s="9" t="s">
        <v>40</v>
      </c>
      <c r="Q64" s="9" t="s">
        <v>161</v>
      </c>
      <c r="R64" s="9" t="s">
        <v>162</v>
      </c>
      <c r="S64" s="9" t="s">
        <v>163</v>
      </c>
      <c r="T64" s="9" t="s">
        <v>164</v>
      </c>
      <c r="U64" s="9" t="s">
        <v>456</v>
      </c>
    </row>
    <row r="65" spans="2:21" ht="27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1</v>
      </c>
      <c r="H65" s="8" t="s">
        <v>54</v>
      </c>
      <c r="I65" s="8">
        <v>3</v>
      </c>
      <c r="J65" s="3">
        <v>41050</v>
      </c>
      <c r="K65" s="11"/>
      <c r="L65" s="8" t="s">
        <v>171</v>
      </c>
      <c r="M65" s="8" t="s">
        <v>171</v>
      </c>
      <c r="N65" s="8">
        <v>2011</v>
      </c>
      <c r="O65" s="8" t="s">
        <v>36</v>
      </c>
      <c r="P65" s="9" t="s">
        <v>124</v>
      </c>
      <c r="Q65" s="9" t="s">
        <v>202</v>
      </c>
      <c r="R65" s="8" t="s">
        <v>203</v>
      </c>
      <c r="S65" s="9" t="s">
        <v>204</v>
      </c>
      <c r="T65" s="9" t="s">
        <v>205</v>
      </c>
      <c r="U65" s="9" t="s">
        <v>456</v>
      </c>
    </row>
    <row r="66" spans="2:21" ht="27" x14ac:dyDescent="0.25">
      <c r="B66" s="8" t="s">
        <v>571</v>
      </c>
      <c r="C66" s="8">
        <v>59</v>
      </c>
      <c r="D66" s="22" t="s">
        <v>274</v>
      </c>
      <c r="E66" s="19" t="s">
        <v>275</v>
      </c>
      <c r="F66" s="8" t="s">
        <v>1</v>
      </c>
      <c r="G66" s="8" t="s">
        <v>28</v>
      </c>
      <c r="H66" s="8" t="s">
        <v>45</v>
      </c>
      <c r="I66" s="8">
        <v>5</v>
      </c>
      <c r="J66" s="3">
        <v>41050</v>
      </c>
      <c r="K66" s="11">
        <v>460000</v>
      </c>
      <c r="L66" s="8" t="s">
        <v>171</v>
      </c>
      <c r="M66" s="8" t="s">
        <v>171</v>
      </c>
      <c r="N66" s="8" t="s">
        <v>216</v>
      </c>
      <c r="O66" s="8" t="s">
        <v>26</v>
      </c>
      <c r="P66" s="9" t="s">
        <v>40</v>
      </c>
      <c r="Q66" s="9" t="s">
        <v>276</v>
      </c>
      <c r="R66" s="8" t="s">
        <v>277</v>
      </c>
      <c r="S66" s="9" t="s">
        <v>278</v>
      </c>
      <c r="T66" s="9" t="s">
        <v>279</v>
      </c>
      <c r="U66" s="9" t="s">
        <v>456</v>
      </c>
    </row>
    <row r="67" spans="2:21" ht="27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1</v>
      </c>
      <c r="H67" s="8" t="s">
        <v>27</v>
      </c>
      <c r="I67" s="8">
        <v>4</v>
      </c>
      <c r="J67" s="3">
        <v>41057</v>
      </c>
      <c r="K67" s="11"/>
      <c r="L67" s="8" t="s">
        <v>171</v>
      </c>
      <c r="M67" s="8" t="s">
        <v>171</v>
      </c>
      <c r="N67" s="8" t="s">
        <v>216</v>
      </c>
      <c r="O67" s="8" t="s">
        <v>36</v>
      </c>
      <c r="P67" s="9" t="s">
        <v>40</v>
      </c>
      <c r="Q67" s="9" t="s">
        <v>288</v>
      </c>
      <c r="R67" s="8" t="s">
        <v>289</v>
      </c>
      <c r="S67" s="9" t="s">
        <v>290</v>
      </c>
      <c r="T67" s="9" t="s">
        <v>291</v>
      </c>
      <c r="U67" s="9" t="s">
        <v>456</v>
      </c>
    </row>
    <row r="68" spans="2:21" ht="27" x14ac:dyDescent="0.25">
      <c r="B68" s="8" t="s">
        <v>571</v>
      </c>
      <c r="C68" s="8">
        <v>61</v>
      </c>
      <c r="D68" s="20" t="s">
        <v>206</v>
      </c>
      <c r="E68" s="20" t="s">
        <v>207</v>
      </c>
      <c r="F68" s="8" t="s">
        <v>28</v>
      </c>
      <c r="G68" s="8" t="s">
        <v>28</v>
      </c>
      <c r="H68" s="8" t="s">
        <v>187</v>
      </c>
      <c r="I68" s="8">
        <v>5</v>
      </c>
      <c r="J68" s="3">
        <v>41058</v>
      </c>
      <c r="K68" s="11">
        <v>319210</v>
      </c>
      <c r="L68" s="8" t="s">
        <v>637</v>
      </c>
      <c r="M68" s="8" t="s">
        <v>588</v>
      </c>
      <c r="N68" s="8">
        <v>2010</v>
      </c>
      <c r="O68" s="8" t="s">
        <v>26</v>
      </c>
      <c r="P68" s="9" t="s">
        <v>124</v>
      </c>
      <c r="Q68" s="9" t="s">
        <v>208</v>
      </c>
      <c r="R68" s="8" t="s">
        <v>209</v>
      </c>
      <c r="S68" s="9" t="s">
        <v>474</v>
      </c>
      <c r="T68" s="9" t="s">
        <v>210</v>
      </c>
      <c r="U68" s="9" t="s">
        <v>457</v>
      </c>
    </row>
    <row r="69" spans="2:21" ht="27" x14ac:dyDescent="0.25">
      <c r="B69" s="8" t="s">
        <v>571</v>
      </c>
      <c r="C69" s="8">
        <v>62</v>
      </c>
      <c r="D69" s="21" t="s">
        <v>268</v>
      </c>
      <c r="E69" s="20" t="s">
        <v>269</v>
      </c>
      <c r="F69" s="8" t="s">
        <v>28</v>
      </c>
      <c r="G69" s="8" t="s">
        <v>28</v>
      </c>
      <c r="H69" s="8" t="s">
        <v>45</v>
      </c>
      <c r="I69" s="8">
        <v>6</v>
      </c>
      <c r="J69" s="3">
        <v>41058</v>
      </c>
      <c r="K69" s="11">
        <v>148540</v>
      </c>
      <c r="L69" s="8" t="s">
        <v>171</v>
      </c>
      <c r="M69" s="8" t="s">
        <v>171</v>
      </c>
      <c r="N69" s="8">
        <v>1992</v>
      </c>
      <c r="O69" s="8" t="s">
        <v>26</v>
      </c>
      <c r="P69" s="9" t="s">
        <v>124</v>
      </c>
      <c r="Q69" s="9" t="s">
        <v>270</v>
      </c>
      <c r="R69" s="8" t="s">
        <v>271</v>
      </c>
      <c r="S69" s="9" t="s">
        <v>272</v>
      </c>
      <c r="T69" s="9" t="s">
        <v>273</v>
      </c>
      <c r="U69" s="9" t="s">
        <v>456</v>
      </c>
    </row>
    <row r="70" spans="2:21" ht="27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1</v>
      </c>
      <c r="H70" s="8" t="s">
        <v>45</v>
      </c>
      <c r="I70" s="8">
        <v>4</v>
      </c>
      <c r="J70" s="3">
        <v>41061</v>
      </c>
      <c r="K70" s="11"/>
      <c r="L70" s="8" t="s">
        <v>171</v>
      </c>
      <c r="M70" s="8" t="s">
        <v>171</v>
      </c>
      <c r="N70" s="8" t="s">
        <v>216</v>
      </c>
      <c r="O70" s="8" t="s">
        <v>36</v>
      </c>
      <c r="P70" s="9" t="s">
        <v>40</v>
      </c>
      <c r="Q70" s="9" t="s">
        <v>282</v>
      </c>
      <c r="R70" s="8" t="s">
        <v>283</v>
      </c>
      <c r="S70" s="9" t="s">
        <v>284</v>
      </c>
      <c r="T70" s="9" t="s">
        <v>285</v>
      </c>
      <c r="U70" s="9" t="s">
        <v>456</v>
      </c>
    </row>
    <row r="71" spans="2:21" ht="27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1</v>
      </c>
      <c r="H71" s="8" t="s">
        <v>65</v>
      </c>
      <c r="I71" s="8">
        <v>2</v>
      </c>
      <c r="J71" s="3">
        <v>41078</v>
      </c>
      <c r="K71" s="11"/>
      <c r="L71" s="8"/>
      <c r="M71" s="8"/>
      <c r="N71" s="9" t="s">
        <v>216</v>
      </c>
      <c r="O71" s="8" t="s">
        <v>36</v>
      </c>
      <c r="P71" s="9" t="s">
        <v>20</v>
      </c>
      <c r="Q71" s="8" t="s">
        <v>150</v>
      </c>
      <c r="R71" s="9" t="s">
        <v>151</v>
      </c>
      <c r="S71" s="9" t="s">
        <v>152</v>
      </c>
      <c r="T71" s="9" t="s">
        <v>153</v>
      </c>
      <c r="U71" s="9" t="s">
        <v>455</v>
      </c>
    </row>
    <row r="72" spans="2:21" ht="27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1</v>
      </c>
      <c r="H72" s="8" t="s">
        <v>115</v>
      </c>
      <c r="I72" s="8">
        <v>1</v>
      </c>
      <c r="J72" s="3">
        <v>41086</v>
      </c>
      <c r="K72" s="11"/>
      <c r="L72" s="8" t="s">
        <v>171</v>
      </c>
      <c r="M72" s="8" t="s">
        <v>171</v>
      </c>
      <c r="N72" s="8"/>
      <c r="O72" s="8" t="s">
        <v>36</v>
      </c>
      <c r="P72" s="9" t="s">
        <v>20</v>
      </c>
      <c r="Q72" s="9" t="s">
        <v>317</v>
      </c>
      <c r="R72" s="8" t="s">
        <v>318</v>
      </c>
      <c r="S72" s="9" t="s">
        <v>319</v>
      </c>
      <c r="T72" s="9" t="s">
        <v>320</v>
      </c>
      <c r="U72" s="9" t="s">
        <v>456</v>
      </c>
    </row>
    <row r="73" spans="2:21" ht="27" x14ac:dyDescent="0.25">
      <c r="B73" s="8" t="s">
        <v>570</v>
      </c>
      <c r="C73" s="8">
        <v>66</v>
      </c>
      <c r="D73" s="9" t="s">
        <v>409</v>
      </c>
      <c r="E73" s="8" t="s">
        <v>395</v>
      </c>
      <c r="F73" s="8" t="s">
        <v>1</v>
      </c>
      <c r="G73" s="8" t="s">
        <v>28</v>
      </c>
      <c r="H73" s="8" t="s">
        <v>115</v>
      </c>
      <c r="I73" s="8">
        <v>2</v>
      </c>
      <c r="J73" s="3">
        <v>41088</v>
      </c>
      <c r="K73" s="11"/>
      <c r="L73" s="8" t="s">
        <v>171</v>
      </c>
      <c r="M73" s="8" t="s">
        <v>171</v>
      </c>
      <c r="N73" s="8">
        <v>2001</v>
      </c>
      <c r="O73" s="8" t="s">
        <v>36</v>
      </c>
      <c r="P73" s="9" t="s">
        <v>342</v>
      </c>
      <c r="Q73" s="9" t="s">
        <v>419</v>
      </c>
      <c r="R73" s="8" t="s">
        <v>420</v>
      </c>
      <c r="S73" s="9" t="s">
        <v>422</v>
      </c>
      <c r="T73" s="9" t="s">
        <v>421</v>
      </c>
      <c r="U73" s="9" t="s">
        <v>455</v>
      </c>
    </row>
    <row r="74" spans="2:21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1</v>
      </c>
      <c r="G74" s="8" t="s">
        <v>28</v>
      </c>
      <c r="H74" s="8" t="s">
        <v>65</v>
      </c>
      <c r="I74" s="8">
        <v>2</v>
      </c>
      <c r="J74" s="3">
        <v>41127</v>
      </c>
      <c r="K74" s="11"/>
      <c r="L74" s="8"/>
      <c r="M74" s="8"/>
      <c r="N74" s="8">
        <v>2007</v>
      </c>
      <c r="O74" s="8" t="s">
        <v>36</v>
      </c>
      <c r="P74" s="9" t="s">
        <v>20</v>
      </c>
      <c r="Q74" s="9" t="s">
        <v>398</v>
      </c>
      <c r="R74" s="8" t="s">
        <v>399</v>
      </c>
      <c r="S74" s="9" t="s">
        <v>400</v>
      </c>
      <c r="T74" s="9" t="s">
        <v>401</v>
      </c>
      <c r="U74" s="9" t="s">
        <v>456</v>
      </c>
    </row>
    <row r="75" spans="2:21" ht="27" x14ac:dyDescent="0.25">
      <c r="B75" s="8" t="s">
        <v>570</v>
      </c>
      <c r="C75" s="8">
        <v>68</v>
      </c>
      <c r="D75" s="9" t="s">
        <v>402</v>
      </c>
      <c r="E75" s="8" t="s">
        <v>397</v>
      </c>
      <c r="F75" s="8" t="s">
        <v>1</v>
      </c>
      <c r="G75" s="8" t="s">
        <v>28</v>
      </c>
      <c r="H75" s="8" t="s">
        <v>65</v>
      </c>
      <c r="I75" s="8">
        <v>2</v>
      </c>
      <c r="J75" s="3">
        <v>41127</v>
      </c>
      <c r="K75" s="11"/>
      <c r="L75" s="8" t="s">
        <v>171</v>
      </c>
      <c r="M75" s="8" t="s">
        <v>171</v>
      </c>
      <c r="N75" s="8">
        <v>1998</v>
      </c>
      <c r="O75" s="8" t="s">
        <v>36</v>
      </c>
      <c r="P75" s="8" t="s">
        <v>408</v>
      </c>
      <c r="Q75" s="9" t="s">
        <v>407</v>
      </c>
      <c r="R75" s="8" t="s">
        <v>418</v>
      </c>
      <c r="S75" s="9"/>
      <c r="T75" s="9" t="s">
        <v>417</v>
      </c>
      <c r="U75" s="9" t="s">
        <v>455</v>
      </c>
    </row>
    <row r="76" spans="2:2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1</v>
      </c>
      <c r="H76" s="8" t="s">
        <v>65</v>
      </c>
      <c r="I76" s="8">
        <v>2</v>
      </c>
      <c r="J76" s="3">
        <v>41130</v>
      </c>
      <c r="K76" s="11"/>
      <c r="L76" s="8"/>
      <c r="M76" s="8"/>
      <c r="N76" s="15"/>
      <c r="O76" s="8" t="s">
        <v>36</v>
      </c>
      <c r="P76" s="8" t="s">
        <v>40</v>
      </c>
      <c r="Q76" s="9" t="s">
        <v>423</v>
      </c>
      <c r="R76" s="8" t="s">
        <v>424</v>
      </c>
      <c r="S76" s="9" t="s">
        <v>425</v>
      </c>
      <c r="T76" s="15" t="s">
        <v>633</v>
      </c>
      <c r="U76" s="9" t="s">
        <v>456</v>
      </c>
    </row>
    <row r="77" spans="2:21" ht="27" x14ac:dyDescent="0.25">
      <c r="B77" s="8" t="s">
        <v>570</v>
      </c>
      <c r="C77" s="8">
        <v>70</v>
      </c>
      <c r="D77" s="21" t="s">
        <v>439</v>
      </c>
      <c r="E77" s="20" t="s">
        <v>440</v>
      </c>
      <c r="F77" s="8" t="s">
        <v>28</v>
      </c>
      <c r="G77" s="8" t="s">
        <v>28</v>
      </c>
      <c r="H77" s="8" t="s">
        <v>65</v>
      </c>
      <c r="I77" s="8">
        <v>5</v>
      </c>
      <c r="J77" s="3">
        <v>40883</v>
      </c>
      <c r="K77" s="11"/>
      <c r="L77" s="8" t="s">
        <v>171</v>
      </c>
      <c r="M77" s="8" t="s">
        <v>171</v>
      </c>
      <c r="N77" s="8">
        <v>2006</v>
      </c>
      <c r="O77" s="8" t="s">
        <v>26</v>
      </c>
      <c r="P77" s="9" t="s">
        <v>441</v>
      </c>
      <c r="Q77" s="9" t="s">
        <v>442</v>
      </c>
      <c r="R77" s="8" t="s">
        <v>443</v>
      </c>
      <c r="S77" s="9" t="s">
        <v>444</v>
      </c>
      <c r="T77" s="9" t="s">
        <v>445</v>
      </c>
      <c r="U77" s="9" t="s">
        <v>456</v>
      </c>
    </row>
    <row r="78" spans="2:21" ht="27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1</v>
      </c>
      <c r="H78" s="8" t="s">
        <v>115</v>
      </c>
      <c r="I78" s="8">
        <v>1</v>
      </c>
      <c r="J78" s="3">
        <v>41183</v>
      </c>
      <c r="K78" s="11"/>
      <c r="L78" s="8" t="s">
        <v>171</v>
      </c>
      <c r="M78" s="8" t="s">
        <v>171</v>
      </c>
      <c r="N78" s="8"/>
      <c r="O78" s="8" t="s">
        <v>36</v>
      </c>
      <c r="P78" s="9" t="s">
        <v>40</v>
      </c>
      <c r="Q78" s="9" t="s">
        <v>468</v>
      </c>
      <c r="R78" s="8" t="s">
        <v>467</v>
      </c>
      <c r="S78" s="9" t="s">
        <v>466</v>
      </c>
      <c r="T78" s="9" t="s">
        <v>469</v>
      </c>
      <c r="U78" s="9" t="s">
        <v>456</v>
      </c>
    </row>
    <row r="79" spans="2:21" ht="27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1</v>
      </c>
      <c r="H79" s="8" t="s">
        <v>537</v>
      </c>
      <c r="I79" s="8">
        <v>6</v>
      </c>
      <c r="J79" s="3">
        <v>41207</v>
      </c>
      <c r="K79" s="11"/>
      <c r="L79" s="8"/>
      <c r="M79" s="8"/>
      <c r="N79" s="8">
        <v>2012</v>
      </c>
      <c r="O79" s="8" t="s">
        <v>36</v>
      </c>
      <c r="P79" s="9" t="s">
        <v>40</v>
      </c>
      <c r="Q79" s="9" t="s">
        <v>478</v>
      </c>
      <c r="R79" s="8" t="s">
        <v>479</v>
      </c>
      <c r="S79" s="9" t="s">
        <v>480</v>
      </c>
      <c r="T79" s="9" t="s">
        <v>481</v>
      </c>
      <c r="U79" s="9" t="s">
        <v>455</v>
      </c>
    </row>
    <row r="80" spans="2:21" ht="18" x14ac:dyDescent="0.25">
      <c r="B80" s="8" t="s">
        <v>570</v>
      </c>
      <c r="C80" s="8">
        <v>73</v>
      </c>
      <c r="D80" s="9" t="s">
        <v>482</v>
      </c>
      <c r="E80" s="8" t="s">
        <v>483</v>
      </c>
      <c r="F80" s="8" t="s">
        <v>1</v>
      </c>
      <c r="G80" s="8" t="s">
        <v>1</v>
      </c>
      <c r="H80" s="8" t="s">
        <v>83</v>
      </c>
      <c r="I80" s="8">
        <v>2</v>
      </c>
      <c r="J80" s="3">
        <v>41281</v>
      </c>
      <c r="K80" s="11"/>
      <c r="L80" s="8"/>
      <c r="M80" s="8"/>
      <c r="N80" s="8">
        <v>2013</v>
      </c>
      <c r="O80" s="8" t="s">
        <v>36</v>
      </c>
      <c r="P80" s="9" t="s">
        <v>40</v>
      </c>
      <c r="Q80" s="9" t="s">
        <v>484</v>
      </c>
      <c r="R80" s="8" t="s">
        <v>485</v>
      </c>
      <c r="S80" s="9" t="s">
        <v>486</v>
      </c>
      <c r="T80" s="9" t="s">
        <v>487</v>
      </c>
      <c r="U80" s="9" t="s">
        <v>456</v>
      </c>
    </row>
    <row r="81" spans="1:21" ht="18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1</v>
      </c>
      <c r="H81" s="8" t="s">
        <v>83</v>
      </c>
      <c r="I81" s="8">
        <v>1</v>
      </c>
      <c r="J81" s="3">
        <v>41281</v>
      </c>
      <c r="K81" s="11"/>
      <c r="L81" s="8"/>
      <c r="M81" s="8"/>
      <c r="N81" s="8">
        <v>2013</v>
      </c>
      <c r="O81" s="8" t="s">
        <v>36</v>
      </c>
      <c r="P81" s="9" t="s">
        <v>40</v>
      </c>
      <c r="Q81" s="9" t="s">
        <v>490</v>
      </c>
      <c r="R81" s="8" t="s">
        <v>491</v>
      </c>
      <c r="S81" s="9" t="s">
        <v>492</v>
      </c>
      <c r="T81" s="9" t="s">
        <v>498</v>
      </c>
      <c r="U81" s="9" t="s">
        <v>456</v>
      </c>
    </row>
    <row r="82" spans="1:21" ht="18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1</v>
      </c>
      <c r="H82" s="8" t="s">
        <v>45</v>
      </c>
      <c r="I82" s="8">
        <v>1</v>
      </c>
      <c r="J82" s="3">
        <v>41281</v>
      </c>
      <c r="K82" s="11"/>
      <c r="L82" s="8" t="s">
        <v>171</v>
      </c>
      <c r="M82" s="8" t="s">
        <v>171</v>
      </c>
      <c r="N82" s="8">
        <v>2013</v>
      </c>
      <c r="O82" s="8" t="s">
        <v>36</v>
      </c>
      <c r="P82" s="9" t="s">
        <v>40</v>
      </c>
      <c r="Q82" s="9" t="s">
        <v>495</v>
      </c>
      <c r="R82" s="8" t="s">
        <v>496</v>
      </c>
      <c r="S82" s="9"/>
      <c r="T82" s="9" t="s">
        <v>497</v>
      </c>
      <c r="U82" s="9" t="s">
        <v>456</v>
      </c>
    </row>
    <row r="83" spans="1:21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>
        <v>2</v>
      </c>
      <c r="J83" s="3">
        <v>41248</v>
      </c>
      <c r="K83" s="11">
        <v>245791.12</v>
      </c>
      <c r="L83" s="8" t="s">
        <v>171</v>
      </c>
      <c r="M83" s="8" t="s">
        <v>171</v>
      </c>
      <c r="N83" s="8">
        <v>2007</v>
      </c>
      <c r="O83" s="8" t="s">
        <v>26</v>
      </c>
      <c r="P83" s="9" t="s">
        <v>342</v>
      </c>
      <c r="Q83" s="9" t="s">
        <v>501</v>
      </c>
      <c r="R83" s="9" t="s">
        <v>502</v>
      </c>
      <c r="S83" s="9" t="s">
        <v>503</v>
      </c>
      <c r="T83" s="9" t="s">
        <v>504</v>
      </c>
      <c r="U83" s="9" t="s">
        <v>456</v>
      </c>
    </row>
    <row r="84" spans="1:21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1</v>
      </c>
      <c r="G84" s="8" t="s">
        <v>28</v>
      </c>
      <c r="H84" s="8" t="s">
        <v>115</v>
      </c>
      <c r="I84" s="8">
        <v>2</v>
      </c>
      <c r="J84" s="3">
        <v>41199</v>
      </c>
      <c r="K84" s="11"/>
      <c r="L84" s="8"/>
      <c r="M84" s="8"/>
      <c r="N84" s="8"/>
      <c r="O84" s="8" t="s">
        <v>36</v>
      </c>
      <c r="P84" s="9" t="s">
        <v>20</v>
      </c>
      <c r="Q84" s="9" t="s">
        <v>507</v>
      </c>
      <c r="R84" s="9" t="s">
        <v>508</v>
      </c>
      <c r="S84" s="9" t="s">
        <v>509</v>
      </c>
      <c r="T84" s="9" t="s">
        <v>510</v>
      </c>
      <c r="U84" s="9" t="s">
        <v>456</v>
      </c>
    </row>
    <row r="85" spans="1:21" ht="27" x14ac:dyDescent="0.25">
      <c r="B85" s="8" t="s">
        <v>571</v>
      </c>
      <c r="C85" s="8">
        <v>78</v>
      </c>
      <c r="D85" s="9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>
        <v>1</v>
      </c>
      <c r="J85" s="3">
        <v>41213</v>
      </c>
      <c r="K85" s="11"/>
      <c r="L85" s="8" t="s">
        <v>171</v>
      </c>
      <c r="M85" s="8" t="s">
        <v>171</v>
      </c>
      <c r="N85" s="8"/>
      <c r="O85" s="8" t="s">
        <v>26</v>
      </c>
      <c r="P85" s="9" t="s">
        <v>342</v>
      </c>
      <c r="Q85" s="9" t="s">
        <v>516</v>
      </c>
      <c r="R85" s="8" t="s">
        <v>513</v>
      </c>
      <c r="S85" s="9" t="s">
        <v>514</v>
      </c>
      <c r="T85" s="9" t="s">
        <v>515</v>
      </c>
      <c r="U85" s="9" t="s">
        <v>456</v>
      </c>
    </row>
    <row r="86" spans="1:21" ht="18" x14ac:dyDescent="0.25">
      <c r="B86" s="8" t="s">
        <v>570</v>
      </c>
      <c r="C86" s="8">
        <v>79</v>
      </c>
      <c r="D86" s="21" t="s">
        <v>518</v>
      </c>
      <c r="E86" s="20" t="s">
        <v>517</v>
      </c>
      <c r="F86" s="8" t="s">
        <v>28</v>
      </c>
      <c r="G86" s="8" t="s">
        <v>28</v>
      </c>
      <c r="H86" s="8" t="s">
        <v>54</v>
      </c>
      <c r="I86" s="8">
        <v>5</v>
      </c>
      <c r="J86" s="3">
        <v>41205</v>
      </c>
      <c r="K86" s="11">
        <v>1207830</v>
      </c>
      <c r="L86" s="8" t="s">
        <v>643</v>
      </c>
      <c r="M86" s="8" t="s">
        <v>588</v>
      </c>
      <c r="N86" s="8">
        <v>2008</v>
      </c>
      <c r="O86" s="8" t="s">
        <v>71</v>
      </c>
      <c r="P86" s="9" t="s">
        <v>342</v>
      </c>
      <c r="Q86" s="9" t="s">
        <v>519</v>
      </c>
      <c r="R86" s="8" t="s">
        <v>520</v>
      </c>
      <c r="S86" s="9" t="s">
        <v>521</v>
      </c>
      <c r="T86" s="9" t="s">
        <v>522</v>
      </c>
      <c r="U86" s="9" t="s">
        <v>456</v>
      </c>
    </row>
    <row r="87" spans="1:21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1</v>
      </c>
      <c r="G87" s="8" t="s">
        <v>28</v>
      </c>
      <c r="H87" s="8" t="s">
        <v>187</v>
      </c>
      <c r="I87" s="8">
        <v>2</v>
      </c>
      <c r="J87" s="3">
        <v>41207</v>
      </c>
      <c r="K87" s="11"/>
      <c r="L87" s="8"/>
      <c r="M87" s="8"/>
      <c r="N87" s="8"/>
      <c r="O87" s="8" t="s">
        <v>36</v>
      </c>
      <c r="P87" s="9" t="s">
        <v>20</v>
      </c>
      <c r="Q87" s="9" t="s">
        <v>524</v>
      </c>
      <c r="R87" s="9" t="s">
        <v>525</v>
      </c>
      <c r="S87" s="9" t="s">
        <v>526</v>
      </c>
      <c r="T87" s="9" t="s">
        <v>527</v>
      </c>
      <c r="U87" s="9" t="s">
        <v>456</v>
      </c>
    </row>
    <row r="88" spans="1:21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>
        <v>12</v>
      </c>
      <c r="J88" s="3">
        <v>41299</v>
      </c>
      <c r="K88" s="11"/>
      <c r="L88" s="8"/>
      <c r="M88" s="8"/>
      <c r="N88" s="8">
        <v>2013</v>
      </c>
      <c r="O88" s="8" t="s">
        <v>36</v>
      </c>
      <c r="P88" s="9" t="s">
        <v>40</v>
      </c>
      <c r="Q88" s="9" t="s">
        <v>532</v>
      </c>
      <c r="R88" s="9" t="s">
        <v>533</v>
      </c>
      <c r="S88" s="9" t="s">
        <v>534</v>
      </c>
      <c r="T88" s="9" t="s">
        <v>535</v>
      </c>
      <c r="U88" s="9" t="s">
        <v>456</v>
      </c>
    </row>
    <row r="89" spans="1:21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>
        <v>2</v>
      </c>
      <c r="J89" s="3">
        <v>41305</v>
      </c>
      <c r="K89" s="11"/>
      <c r="L89" s="8" t="s">
        <v>637</v>
      </c>
      <c r="M89" s="8" t="s">
        <v>588</v>
      </c>
      <c r="N89" s="8"/>
      <c r="O89" s="8" t="s">
        <v>36</v>
      </c>
      <c r="P89" s="9" t="s">
        <v>542</v>
      </c>
      <c r="Q89" s="9" t="s">
        <v>541</v>
      </c>
      <c r="R89" s="9" t="s">
        <v>538</v>
      </c>
      <c r="S89" s="9" t="s">
        <v>539</v>
      </c>
      <c r="T89" s="9" t="s">
        <v>540</v>
      </c>
      <c r="U89" s="9" t="s">
        <v>456</v>
      </c>
    </row>
    <row r="90" spans="1:21" ht="18" x14ac:dyDescent="0.25">
      <c r="B90" s="8" t="s">
        <v>570</v>
      </c>
      <c r="C90" s="8">
        <v>83</v>
      </c>
      <c r="D90" s="9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53">
        <v>2</v>
      </c>
      <c r="J90" s="3">
        <v>41305</v>
      </c>
      <c r="K90" s="11"/>
      <c r="L90" s="8"/>
      <c r="M90" s="8"/>
      <c r="N90" s="8">
        <v>2012</v>
      </c>
      <c r="O90" s="8" t="s">
        <v>26</v>
      </c>
      <c r="P90" s="9" t="s">
        <v>658</v>
      </c>
      <c r="Q90" s="9" t="s">
        <v>606</v>
      </c>
      <c r="R90" s="9">
        <v>8616134165</v>
      </c>
      <c r="S90" s="9" t="s">
        <v>607</v>
      </c>
      <c r="T90" s="9" t="s">
        <v>608</v>
      </c>
      <c r="U90" s="9" t="s">
        <v>612</v>
      </c>
    </row>
    <row r="91" spans="1:21" ht="18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1</v>
      </c>
      <c r="H91" s="8" t="s">
        <v>115</v>
      </c>
      <c r="I91" s="53">
        <v>2</v>
      </c>
      <c r="J91" s="3">
        <v>41319</v>
      </c>
      <c r="K91" s="11"/>
      <c r="L91" s="8"/>
      <c r="M91" s="8"/>
      <c r="N91" s="8">
        <v>2011</v>
      </c>
      <c r="O91" s="8" t="s">
        <v>36</v>
      </c>
      <c r="P91" s="9" t="s">
        <v>408</v>
      </c>
      <c r="Q91" s="9" t="s">
        <v>629</v>
      </c>
      <c r="R91" s="9">
        <v>8616123747</v>
      </c>
      <c r="S91" s="9" t="s">
        <v>630</v>
      </c>
      <c r="T91" s="9" t="s">
        <v>631</v>
      </c>
      <c r="U91" s="9" t="s">
        <v>612</v>
      </c>
    </row>
    <row r="92" spans="1:21" ht="18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28</v>
      </c>
      <c r="H92" s="8" t="s">
        <v>27</v>
      </c>
      <c r="I92" s="53">
        <v>4</v>
      </c>
      <c r="J92" s="3">
        <v>41311</v>
      </c>
      <c r="K92" s="11"/>
      <c r="L92" s="8"/>
      <c r="M92" s="8"/>
      <c r="N92" s="8">
        <v>2013</v>
      </c>
      <c r="O92" s="8" t="s">
        <v>36</v>
      </c>
      <c r="P92" s="9" t="s">
        <v>408</v>
      </c>
      <c r="Q92" s="9" t="s">
        <v>609</v>
      </c>
      <c r="R92" s="9">
        <v>8616147672</v>
      </c>
      <c r="S92" s="9" t="s">
        <v>610</v>
      </c>
      <c r="T92" s="9" t="s">
        <v>611</v>
      </c>
      <c r="U92" s="9" t="s">
        <v>612</v>
      </c>
    </row>
    <row r="93" spans="1:21" ht="18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28</v>
      </c>
      <c r="H93" s="8" t="s">
        <v>241</v>
      </c>
      <c r="I93" s="8">
        <v>2</v>
      </c>
      <c r="J93" s="3">
        <v>41313</v>
      </c>
      <c r="K93" s="11"/>
      <c r="L93" s="8"/>
      <c r="M93" s="8"/>
      <c r="N93" s="8">
        <v>2013</v>
      </c>
      <c r="O93" s="8" t="s">
        <v>36</v>
      </c>
      <c r="P93" s="9" t="s">
        <v>659</v>
      </c>
      <c r="Q93" s="9" t="s">
        <v>613</v>
      </c>
      <c r="R93" s="9">
        <v>86111211162</v>
      </c>
      <c r="S93" s="9" t="s">
        <v>614</v>
      </c>
      <c r="T93" s="9" t="s">
        <v>615</v>
      </c>
      <c r="U93" s="9" t="s">
        <v>612</v>
      </c>
    </row>
    <row r="94" spans="1:21" ht="18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>
        <v>2</v>
      </c>
      <c r="J94" s="3">
        <v>41306</v>
      </c>
      <c r="K94" s="11"/>
      <c r="L94" s="8"/>
      <c r="M94" s="8"/>
      <c r="N94" s="8">
        <v>2012</v>
      </c>
      <c r="O94" s="8" t="s">
        <v>36</v>
      </c>
      <c r="P94" s="9" t="s">
        <v>40</v>
      </c>
      <c r="Q94" s="9" t="s">
        <v>616</v>
      </c>
      <c r="R94" s="9">
        <v>8616142306</v>
      </c>
      <c r="S94" s="9" t="s">
        <v>617</v>
      </c>
      <c r="T94" s="9" t="s">
        <v>618</v>
      </c>
      <c r="U94" s="9" t="s">
        <v>455</v>
      </c>
    </row>
    <row r="95" spans="1:21" ht="18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1</v>
      </c>
      <c r="H95" s="8"/>
      <c r="I95" s="8">
        <v>2</v>
      </c>
      <c r="J95" s="3">
        <v>41306</v>
      </c>
      <c r="K95" s="11"/>
      <c r="L95" s="8"/>
      <c r="M95" s="8"/>
      <c r="N95" s="8">
        <v>2013</v>
      </c>
      <c r="O95" s="8" t="s">
        <v>36</v>
      </c>
      <c r="P95" s="9" t="s">
        <v>40</v>
      </c>
      <c r="Q95" s="9" t="s">
        <v>621</v>
      </c>
      <c r="R95" s="9">
        <v>8616125151</v>
      </c>
      <c r="S95" s="9" t="s">
        <v>622</v>
      </c>
      <c r="T95" s="9" t="s">
        <v>623</v>
      </c>
      <c r="U95" s="9" t="s">
        <v>612</v>
      </c>
    </row>
    <row r="96" spans="1:21" ht="18" x14ac:dyDescent="0.25">
      <c r="A96" s="54"/>
      <c r="B96" s="8" t="s">
        <v>570</v>
      </c>
      <c r="C96" s="8">
        <v>89</v>
      </c>
      <c r="D96" s="21" t="s">
        <v>561</v>
      </c>
      <c r="E96" s="20" t="s">
        <v>562</v>
      </c>
      <c r="F96" s="8" t="s">
        <v>28</v>
      </c>
      <c r="G96" s="8" t="s">
        <v>28</v>
      </c>
      <c r="H96" s="8" t="s">
        <v>37</v>
      </c>
      <c r="I96" s="8">
        <v>3</v>
      </c>
      <c r="J96" s="3">
        <v>41306</v>
      </c>
      <c r="K96" s="11">
        <v>100000</v>
      </c>
      <c r="L96" s="8" t="s">
        <v>637</v>
      </c>
      <c r="M96" s="8" t="s">
        <v>588</v>
      </c>
      <c r="N96" s="8">
        <v>2011</v>
      </c>
      <c r="O96" s="8" t="s">
        <v>26</v>
      </c>
      <c r="P96" s="9" t="s">
        <v>660</v>
      </c>
      <c r="Q96" s="9" t="s">
        <v>634</v>
      </c>
      <c r="R96" s="9">
        <v>8616197007</v>
      </c>
      <c r="S96" s="9" t="s">
        <v>636</v>
      </c>
      <c r="T96" s="9" t="s">
        <v>635</v>
      </c>
      <c r="U96" s="9" t="s">
        <v>455</v>
      </c>
    </row>
    <row r="97" spans="2:23" ht="27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>
        <v>2</v>
      </c>
      <c r="J97" s="3">
        <v>41326</v>
      </c>
      <c r="K97" s="11"/>
      <c r="L97" s="8"/>
      <c r="M97" s="8"/>
      <c r="N97" s="8">
        <v>2013</v>
      </c>
      <c r="O97" s="8" t="s">
        <v>26</v>
      </c>
      <c r="P97" s="9" t="s">
        <v>40</v>
      </c>
      <c r="Q97" s="9" t="s">
        <v>584</v>
      </c>
      <c r="R97" s="9">
        <v>8611092352</v>
      </c>
      <c r="S97" s="9" t="s">
        <v>657</v>
      </c>
      <c r="T97" s="9" t="s">
        <v>656</v>
      </c>
      <c r="U97" s="9" t="s">
        <v>456</v>
      </c>
    </row>
    <row r="98" spans="2:23" ht="18" x14ac:dyDescent="0.25">
      <c r="B98" s="8" t="s">
        <v>570</v>
      </c>
      <c r="C98" s="8">
        <v>91</v>
      </c>
      <c r="D98" s="21" t="s">
        <v>589</v>
      </c>
      <c r="E98" s="20" t="s">
        <v>590</v>
      </c>
      <c r="F98" s="8" t="s">
        <v>1</v>
      </c>
      <c r="G98" s="8" t="s">
        <v>591</v>
      </c>
      <c r="H98" s="8" t="s">
        <v>592</v>
      </c>
      <c r="I98" s="8">
        <v>2</v>
      </c>
      <c r="J98" s="3">
        <v>41330</v>
      </c>
      <c r="K98" s="11">
        <v>120000</v>
      </c>
      <c r="L98" s="8" t="s">
        <v>637</v>
      </c>
      <c r="M98" s="8" t="s">
        <v>588</v>
      </c>
      <c r="N98" s="8">
        <v>2013</v>
      </c>
      <c r="O98" s="8" t="s">
        <v>26</v>
      </c>
      <c r="P98" s="9" t="s">
        <v>40</v>
      </c>
      <c r="Q98" s="9" t="s">
        <v>600</v>
      </c>
      <c r="R98" s="9">
        <v>8616176740</v>
      </c>
      <c r="S98" s="9" t="s">
        <v>626</v>
      </c>
      <c r="T98" s="9" t="s">
        <v>624</v>
      </c>
      <c r="U98" s="9" t="s">
        <v>455</v>
      </c>
      <c r="V98" s="52"/>
      <c r="W98" s="52"/>
    </row>
    <row r="99" spans="2:23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>
        <v>3</v>
      </c>
      <c r="J99" s="3">
        <v>41306</v>
      </c>
      <c r="K99" s="11">
        <v>693000</v>
      </c>
      <c r="L99" s="19" t="s">
        <v>637</v>
      </c>
      <c r="M99" s="8" t="s">
        <v>588</v>
      </c>
      <c r="N99" s="8">
        <v>2013</v>
      </c>
      <c r="O99" s="8" t="s">
        <v>26</v>
      </c>
      <c r="P99" s="9" t="s">
        <v>658</v>
      </c>
      <c r="Q99" s="9" t="s">
        <v>599</v>
      </c>
      <c r="R99" s="9">
        <v>6146199</v>
      </c>
      <c r="S99" s="9" t="s">
        <v>626</v>
      </c>
      <c r="T99" s="9" t="s">
        <v>625</v>
      </c>
      <c r="U99" s="9" t="s">
        <v>455</v>
      </c>
      <c r="V99" s="52"/>
      <c r="W99" s="52"/>
    </row>
    <row r="100" spans="2:23" ht="18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>
        <v>2</v>
      </c>
      <c r="J100" s="3">
        <v>41334</v>
      </c>
      <c r="K100" s="11"/>
      <c r="L100" s="8"/>
      <c r="M100" s="8"/>
      <c r="N100" s="8"/>
      <c r="O100" s="8" t="s">
        <v>26</v>
      </c>
      <c r="P100" s="9" t="s">
        <v>40</v>
      </c>
      <c r="Q100" s="9" t="s">
        <v>640</v>
      </c>
      <c r="R100" s="9">
        <v>8626213898</v>
      </c>
      <c r="S100" s="9" t="s">
        <v>685</v>
      </c>
      <c r="T100" s="9" t="s">
        <v>641</v>
      </c>
      <c r="U100" s="9" t="s">
        <v>457</v>
      </c>
      <c r="V100" s="52"/>
      <c r="W100" s="52"/>
    </row>
    <row r="101" spans="2:23" ht="18" x14ac:dyDescent="0.25">
      <c r="B101" s="8" t="s">
        <v>571</v>
      </c>
      <c r="C101" s="8">
        <v>94</v>
      </c>
      <c r="D101" s="21" t="s">
        <v>661</v>
      </c>
      <c r="E101" s="20" t="s">
        <v>662</v>
      </c>
      <c r="F101" s="8" t="s">
        <v>28</v>
      </c>
      <c r="G101" s="8" t="s">
        <v>28</v>
      </c>
      <c r="H101" s="8" t="s">
        <v>45</v>
      </c>
      <c r="I101" s="8">
        <v>2</v>
      </c>
      <c r="J101" s="3">
        <v>41506</v>
      </c>
      <c r="K101" s="18"/>
      <c r="L101" s="18"/>
      <c r="M101" s="18"/>
      <c r="N101" s="8"/>
      <c r="O101" s="8" t="s">
        <v>26</v>
      </c>
      <c r="P101" s="9" t="s">
        <v>40</v>
      </c>
      <c r="Q101" s="9" t="s">
        <v>762</v>
      </c>
      <c r="R101" s="9" t="s">
        <v>763</v>
      </c>
      <c r="S101" s="9" t="s">
        <v>761</v>
      </c>
      <c r="T101" s="9" t="s">
        <v>764</v>
      </c>
      <c r="U101" s="9" t="s">
        <v>459</v>
      </c>
    </row>
    <row r="102" spans="2:23" ht="18" x14ac:dyDescent="0.25">
      <c r="B102" s="8" t="s">
        <v>570</v>
      </c>
      <c r="C102" s="8">
        <v>95</v>
      </c>
      <c r="D102" s="9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>
        <v>1</v>
      </c>
      <c r="J102" s="3">
        <v>41522</v>
      </c>
      <c r="K102" s="18"/>
      <c r="L102" s="18"/>
      <c r="M102" s="18"/>
      <c r="N102" s="8"/>
      <c r="O102" s="63" t="s">
        <v>26</v>
      </c>
      <c r="P102" s="9" t="s">
        <v>342</v>
      </c>
      <c r="Q102" s="9" t="s">
        <v>759</v>
      </c>
      <c r="R102" s="63">
        <v>8616129960</v>
      </c>
      <c r="S102" s="9" t="s">
        <v>760</v>
      </c>
      <c r="T102" s="63" t="s">
        <v>695</v>
      </c>
      <c r="U102" s="63" t="s">
        <v>456</v>
      </c>
    </row>
    <row r="103" spans="2:23" ht="18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>
        <v>3</v>
      </c>
      <c r="J103" s="3"/>
      <c r="K103" s="15"/>
      <c r="L103" s="15"/>
      <c r="M103" s="15"/>
      <c r="N103" s="8"/>
      <c r="O103" s="72" t="s">
        <v>36</v>
      </c>
      <c r="P103" s="9" t="s">
        <v>40</v>
      </c>
      <c r="Q103" s="9" t="s">
        <v>765</v>
      </c>
      <c r="R103" s="66">
        <v>8616130467</v>
      </c>
      <c r="S103" s="9" t="s">
        <v>689</v>
      </c>
      <c r="T103" s="72" t="s">
        <v>690</v>
      </c>
      <c r="U103" s="66" t="s">
        <v>456</v>
      </c>
    </row>
    <row r="104" spans="2:23" ht="18" x14ac:dyDescent="0.25">
      <c r="B104" s="8" t="s">
        <v>570</v>
      </c>
      <c r="C104" s="8">
        <v>97</v>
      </c>
      <c r="D104" s="9" t="s">
        <v>668</v>
      </c>
      <c r="E104" s="8" t="s">
        <v>667</v>
      </c>
      <c r="F104" s="8" t="s">
        <v>1</v>
      </c>
      <c r="G104" s="8" t="s">
        <v>28</v>
      </c>
      <c r="H104" s="8" t="s">
        <v>27</v>
      </c>
      <c r="I104" s="8">
        <v>3</v>
      </c>
      <c r="J104" s="3"/>
      <c r="K104" s="15"/>
      <c r="L104" s="15"/>
      <c r="M104" s="15"/>
      <c r="N104" s="8"/>
      <c r="O104" s="66" t="s">
        <v>36</v>
      </c>
      <c r="P104" s="9" t="s">
        <v>342</v>
      </c>
      <c r="Q104" s="9" t="s">
        <v>766</v>
      </c>
      <c r="R104" s="66">
        <v>8616126325</v>
      </c>
      <c r="S104" s="9" t="s">
        <v>691</v>
      </c>
      <c r="T104" s="66" t="s">
        <v>692</v>
      </c>
      <c r="U104" s="66" t="s">
        <v>456</v>
      </c>
    </row>
    <row r="105" spans="2:23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>
        <v>2</v>
      </c>
      <c r="J105" s="3"/>
      <c r="K105" s="15"/>
      <c r="L105" s="15"/>
      <c r="M105" s="15"/>
      <c r="N105" s="8"/>
      <c r="O105" s="66" t="s">
        <v>36</v>
      </c>
      <c r="P105" s="9" t="s">
        <v>40</v>
      </c>
      <c r="Q105" s="9" t="s">
        <v>767</v>
      </c>
      <c r="R105" s="66">
        <v>8616140900</v>
      </c>
      <c r="S105" s="9" t="s">
        <v>693</v>
      </c>
      <c r="T105" s="66" t="s">
        <v>694</v>
      </c>
      <c r="U105" s="66" t="s">
        <v>455</v>
      </c>
    </row>
    <row r="106" spans="2:23" ht="19.5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28</v>
      </c>
      <c r="H106" s="8" t="s">
        <v>187</v>
      </c>
      <c r="I106" s="8">
        <v>2</v>
      </c>
      <c r="J106" s="3"/>
      <c r="K106" s="15"/>
      <c r="L106" s="15"/>
      <c r="M106" s="15"/>
      <c r="N106" s="8"/>
      <c r="O106" s="8" t="s">
        <v>36</v>
      </c>
      <c r="P106" s="9" t="s">
        <v>40</v>
      </c>
      <c r="Q106" s="9" t="s">
        <v>392</v>
      </c>
      <c r="R106" s="66">
        <v>8616130769</v>
      </c>
      <c r="S106" s="9"/>
      <c r="T106" s="66" t="s">
        <v>696</v>
      </c>
      <c r="U106" s="66" t="s">
        <v>456</v>
      </c>
    </row>
    <row r="107" spans="2:23" ht="19.5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1</v>
      </c>
      <c r="H107" s="8" t="s">
        <v>54</v>
      </c>
      <c r="I107" s="8">
        <v>2</v>
      </c>
      <c r="J107" s="3">
        <v>41528</v>
      </c>
      <c r="K107" s="15"/>
      <c r="L107" s="15"/>
      <c r="M107" s="15"/>
      <c r="N107" s="8"/>
      <c r="O107" s="8" t="s">
        <v>36</v>
      </c>
      <c r="P107" s="9" t="s">
        <v>20</v>
      </c>
      <c r="Q107" s="9" t="s">
        <v>768</v>
      </c>
      <c r="R107" s="66">
        <v>8616143326</v>
      </c>
      <c r="S107" s="9" t="s">
        <v>697</v>
      </c>
      <c r="T107" s="66" t="s">
        <v>698</v>
      </c>
      <c r="U107" s="66" t="s">
        <v>455</v>
      </c>
    </row>
    <row r="108" spans="2:23" ht="18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>
        <v>1</v>
      </c>
      <c r="J108" s="3"/>
      <c r="K108" s="15"/>
      <c r="L108" s="15"/>
      <c r="M108" s="15"/>
      <c r="N108" s="8"/>
      <c r="O108" s="8" t="s">
        <v>36</v>
      </c>
      <c r="P108" s="9" t="s">
        <v>40</v>
      </c>
      <c r="Q108" s="9" t="s">
        <v>769</v>
      </c>
      <c r="R108" s="66">
        <v>8616124211</v>
      </c>
      <c r="S108" s="9" t="s">
        <v>699</v>
      </c>
      <c r="T108" s="66" t="s">
        <v>700</v>
      </c>
      <c r="U108" s="66" t="s">
        <v>456</v>
      </c>
    </row>
    <row r="109" spans="2:23" ht="18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28</v>
      </c>
      <c r="H109" s="8" t="s">
        <v>27</v>
      </c>
      <c r="I109" s="8">
        <v>2</v>
      </c>
      <c r="J109" s="3"/>
      <c r="K109" s="15"/>
      <c r="L109" s="15"/>
      <c r="M109" s="15"/>
      <c r="N109" s="8"/>
      <c r="O109" s="8" t="s">
        <v>36</v>
      </c>
      <c r="P109" s="9" t="s">
        <v>40</v>
      </c>
      <c r="Q109" s="9" t="s">
        <v>770</v>
      </c>
      <c r="R109" s="66">
        <v>8611043623</v>
      </c>
      <c r="S109" s="9" t="s">
        <v>701</v>
      </c>
      <c r="T109" s="66" t="s">
        <v>702</v>
      </c>
      <c r="U109" s="66" t="s">
        <v>456</v>
      </c>
    </row>
    <row r="110" spans="2:23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>
        <v>5</v>
      </c>
      <c r="J110" s="3"/>
      <c r="K110" s="15"/>
      <c r="L110" s="15"/>
      <c r="M110" s="15"/>
      <c r="N110" s="8"/>
      <c r="O110" s="8" t="s">
        <v>684</v>
      </c>
      <c r="P110" s="9" t="s">
        <v>40</v>
      </c>
      <c r="Q110" s="9" t="s">
        <v>771</v>
      </c>
      <c r="R110" s="66">
        <v>8616133594</v>
      </c>
      <c r="S110" s="9" t="s">
        <v>686</v>
      </c>
      <c r="T110" s="66" t="s">
        <v>687</v>
      </c>
      <c r="U110" s="66" t="s">
        <v>688</v>
      </c>
    </row>
    <row r="111" spans="2:23" x14ac:dyDescent="0.25">
      <c r="B111" s="8" t="s">
        <v>570</v>
      </c>
      <c r="C111" s="8">
        <v>104</v>
      </c>
      <c r="D111" s="21" t="s">
        <v>680</v>
      </c>
      <c r="E111" s="20" t="s">
        <v>681</v>
      </c>
      <c r="F111" s="8" t="s">
        <v>28</v>
      </c>
      <c r="G111" s="8" t="s">
        <v>28</v>
      </c>
      <c r="H111" s="8" t="s">
        <v>83</v>
      </c>
      <c r="I111" s="8">
        <v>2</v>
      </c>
      <c r="J111" s="3"/>
      <c r="K111" s="18"/>
      <c r="L111" s="18"/>
      <c r="M111" s="18"/>
      <c r="N111" s="8"/>
      <c r="O111" s="8" t="s">
        <v>26</v>
      </c>
      <c r="P111" s="9" t="s">
        <v>40</v>
      </c>
      <c r="Q111" s="9" t="s">
        <v>772</v>
      </c>
      <c r="R111" s="18"/>
      <c r="S111" s="9"/>
      <c r="T111" s="63"/>
      <c r="U111" s="63"/>
    </row>
    <row r="112" spans="2:23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28</v>
      </c>
      <c r="H112" s="8" t="s">
        <v>187</v>
      </c>
      <c r="I112" s="8">
        <v>4</v>
      </c>
      <c r="J112" s="3"/>
      <c r="K112" s="15"/>
      <c r="L112" s="15"/>
      <c r="M112" s="15"/>
      <c r="N112" s="8"/>
      <c r="O112" s="8" t="s">
        <v>36</v>
      </c>
      <c r="P112" s="9" t="s">
        <v>40</v>
      </c>
      <c r="Q112" s="9" t="s">
        <v>683</v>
      </c>
      <c r="R112" s="15"/>
      <c r="S112" s="9"/>
      <c r="T112" s="66"/>
      <c r="U112" s="66"/>
    </row>
    <row r="113" spans="2:21" ht="19.5" x14ac:dyDescent="0.25">
      <c r="B113" s="8" t="s">
        <v>570</v>
      </c>
      <c r="C113" s="8">
        <v>106</v>
      </c>
      <c r="D113" s="9" t="s">
        <v>703</v>
      </c>
      <c r="E113" s="8" t="s">
        <v>704</v>
      </c>
      <c r="F113" s="8" t="s">
        <v>1</v>
      </c>
      <c r="G113" s="8" t="s">
        <v>28</v>
      </c>
      <c r="H113" s="8" t="s">
        <v>45</v>
      </c>
      <c r="I113" s="8">
        <v>4</v>
      </c>
      <c r="J113" s="3">
        <v>41621</v>
      </c>
      <c r="K113" s="15"/>
      <c r="L113" s="15"/>
      <c r="M113" s="15"/>
      <c r="N113" s="8">
        <v>2014</v>
      </c>
      <c r="O113" s="66" t="s">
        <v>36</v>
      </c>
      <c r="P113" s="9" t="s">
        <v>342</v>
      </c>
      <c r="Q113" s="9" t="s">
        <v>729</v>
      </c>
      <c r="R113" s="66" t="s">
        <v>705</v>
      </c>
      <c r="S113" s="9" t="s">
        <v>706</v>
      </c>
      <c r="T113" s="66" t="s">
        <v>732</v>
      </c>
      <c r="U113" s="66" t="s">
        <v>456</v>
      </c>
    </row>
    <row r="114" spans="2:21" ht="18" x14ac:dyDescent="0.25">
      <c r="B114" s="8" t="s">
        <v>570</v>
      </c>
      <c r="C114" s="8">
        <v>107</v>
      </c>
      <c r="D114" s="9" t="s">
        <v>707</v>
      </c>
      <c r="E114" s="8" t="s">
        <v>708</v>
      </c>
      <c r="F114" s="8" t="s">
        <v>28</v>
      </c>
      <c r="G114" s="8" t="s">
        <v>28</v>
      </c>
      <c r="H114" s="8" t="s">
        <v>722</v>
      </c>
      <c r="I114" s="8"/>
      <c r="J114" s="3"/>
      <c r="K114" s="15"/>
      <c r="L114" s="15"/>
      <c r="M114" s="15"/>
      <c r="N114" s="8"/>
      <c r="O114" s="66" t="s">
        <v>36</v>
      </c>
      <c r="P114" s="9"/>
      <c r="Q114" s="9"/>
      <c r="R114" s="66" t="s">
        <v>709</v>
      </c>
      <c r="S114" s="9" t="s">
        <v>710</v>
      </c>
      <c r="T114" s="66"/>
      <c r="U114" s="66"/>
    </row>
    <row r="115" spans="2:21" ht="18" x14ac:dyDescent="0.25">
      <c r="B115" s="8" t="s">
        <v>571</v>
      </c>
      <c r="C115" s="8">
        <v>108</v>
      </c>
      <c r="D115" s="9" t="s">
        <v>777</v>
      </c>
      <c r="E115" s="8" t="s">
        <v>711</v>
      </c>
      <c r="F115" s="8" t="s">
        <v>1</v>
      </c>
      <c r="G115" s="8" t="s">
        <v>28</v>
      </c>
      <c r="H115" s="8" t="s">
        <v>27</v>
      </c>
      <c r="I115" s="8"/>
      <c r="J115" s="3">
        <v>41656</v>
      </c>
      <c r="K115" s="15"/>
      <c r="L115" s="15"/>
      <c r="M115" s="15"/>
      <c r="N115" s="8"/>
      <c r="O115" s="66" t="s">
        <v>36</v>
      </c>
      <c r="P115" s="9" t="s">
        <v>342</v>
      </c>
      <c r="Q115" s="9" t="s">
        <v>729</v>
      </c>
      <c r="R115" s="66" t="s">
        <v>712</v>
      </c>
      <c r="S115" s="9" t="s">
        <v>713</v>
      </c>
      <c r="T115" s="66" t="s">
        <v>730</v>
      </c>
      <c r="U115" s="66" t="s">
        <v>456</v>
      </c>
    </row>
    <row r="116" spans="2:21" ht="19.5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1</v>
      </c>
      <c r="H116" s="8"/>
      <c r="I116" s="8"/>
      <c r="J116" s="3">
        <v>41654</v>
      </c>
      <c r="K116" s="15"/>
      <c r="L116" s="15"/>
      <c r="M116" s="15"/>
      <c r="N116" s="8"/>
      <c r="O116" s="66" t="s">
        <v>36</v>
      </c>
      <c r="P116" s="9"/>
      <c r="Q116" s="9"/>
      <c r="R116" s="66" t="s">
        <v>716</v>
      </c>
      <c r="S116" s="9" t="s">
        <v>717</v>
      </c>
      <c r="T116" s="66" t="s">
        <v>731</v>
      </c>
      <c r="U116" s="66" t="s">
        <v>460</v>
      </c>
    </row>
    <row r="117" spans="2:21" ht="19.5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/>
      <c r="J117" s="3">
        <v>41606</v>
      </c>
      <c r="K117" s="15"/>
      <c r="L117" s="15"/>
      <c r="M117" s="15"/>
      <c r="N117" s="8">
        <v>2013</v>
      </c>
      <c r="O117" s="66" t="s">
        <v>36</v>
      </c>
      <c r="P117" s="9" t="s">
        <v>40</v>
      </c>
      <c r="Q117" s="9" t="s">
        <v>727</v>
      </c>
      <c r="R117" s="66" t="s">
        <v>720</v>
      </c>
      <c r="S117" s="9" t="s">
        <v>721</v>
      </c>
      <c r="T117" s="66" t="s">
        <v>728</v>
      </c>
      <c r="U117" s="66" t="s">
        <v>456</v>
      </c>
    </row>
    <row r="118" spans="2:21" ht="18" x14ac:dyDescent="0.25">
      <c r="B118" s="8" t="s">
        <v>570</v>
      </c>
      <c r="C118" s="8">
        <v>111</v>
      </c>
      <c r="D118" s="9" t="s">
        <v>724</v>
      </c>
      <c r="E118" s="8" t="s">
        <v>725</v>
      </c>
      <c r="F118" s="8" t="s">
        <v>28</v>
      </c>
      <c r="G118" s="8" t="s">
        <v>28</v>
      </c>
      <c r="H118" s="8" t="s">
        <v>722</v>
      </c>
      <c r="I118" s="8">
        <v>3</v>
      </c>
      <c r="J118" s="3">
        <v>41654</v>
      </c>
      <c r="K118" s="15"/>
      <c r="L118" s="15"/>
      <c r="M118" s="15"/>
      <c r="N118" s="8">
        <v>2014</v>
      </c>
      <c r="O118" s="66" t="s">
        <v>36</v>
      </c>
      <c r="P118" s="9" t="s">
        <v>342</v>
      </c>
      <c r="Q118" s="9" t="s">
        <v>726</v>
      </c>
      <c r="R118" s="66"/>
      <c r="S118" s="9"/>
      <c r="T118" s="66"/>
      <c r="U118" s="66"/>
    </row>
    <row r="119" spans="2:21" ht="19.5" x14ac:dyDescent="0.25">
      <c r="B119" s="8" t="s">
        <v>570</v>
      </c>
      <c r="C119" s="8">
        <v>112</v>
      </c>
      <c r="D119" s="9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>
        <v>3</v>
      </c>
      <c r="J119" s="3">
        <v>41653</v>
      </c>
      <c r="K119" s="15"/>
      <c r="L119" s="15"/>
      <c r="M119" s="15"/>
      <c r="N119" s="8">
        <v>2014</v>
      </c>
      <c r="O119" s="66" t="s">
        <v>36</v>
      </c>
      <c r="P119" s="9" t="s">
        <v>342</v>
      </c>
      <c r="Q119" s="9" t="s">
        <v>734</v>
      </c>
      <c r="R119" s="66"/>
      <c r="S119" s="9"/>
      <c r="T119" s="66"/>
      <c r="U119" s="66" t="s">
        <v>455</v>
      </c>
    </row>
    <row r="120" spans="2:21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1</v>
      </c>
      <c r="H120" s="8"/>
      <c r="I120" s="8"/>
      <c r="J120" s="3">
        <v>41661</v>
      </c>
      <c r="K120" s="15"/>
      <c r="L120" s="15"/>
      <c r="M120" s="15"/>
      <c r="N120" s="8"/>
      <c r="O120" s="66" t="s">
        <v>36</v>
      </c>
      <c r="P120" s="9" t="s">
        <v>342</v>
      </c>
      <c r="Q120" s="9" t="s">
        <v>735</v>
      </c>
      <c r="R120" s="66" t="s">
        <v>737</v>
      </c>
      <c r="S120" s="9" t="s">
        <v>738</v>
      </c>
      <c r="T120" s="66" t="s">
        <v>739</v>
      </c>
      <c r="U120" s="66" t="s">
        <v>456</v>
      </c>
    </row>
    <row r="121" spans="2:21" ht="27" x14ac:dyDescent="0.25">
      <c r="B121" s="8" t="s">
        <v>571</v>
      </c>
      <c r="C121" s="8">
        <v>114</v>
      </c>
      <c r="D121" s="28" t="s">
        <v>835</v>
      </c>
      <c r="E121" s="9" t="s">
        <v>740</v>
      </c>
      <c r="F121" s="8" t="s">
        <v>1</v>
      </c>
      <c r="G121" s="8" t="s">
        <v>28</v>
      </c>
      <c r="H121" s="8" t="s">
        <v>45</v>
      </c>
      <c r="I121" s="8"/>
      <c r="J121" s="3">
        <v>41661</v>
      </c>
      <c r="K121" s="15"/>
      <c r="L121" s="15"/>
      <c r="M121" s="15"/>
      <c r="N121" s="8"/>
      <c r="O121" s="66" t="s">
        <v>36</v>
      </c>
      <c r="P121" s="9" t="s">
        <v>342</v>
      </c>
      <c r="Q121" s="9" t="s">
        <v>742</v>
      </c>
      <c r="R121" s="66" t="s">
        <v>743</v>
      </c>
      <c r="S121" s="9" t="s">
        <v>744</v>
      </c>
      <c r="T121" s="66" t="s">
        <v>745</v>
      </c>
      <c r="U121" s="66" t="s">
        <v>456</v>
      </c>
    </row>
    <row r="122" spans="2:21" ht="30" x14ac:dyDescent="0.25">
      <c r="B122" s="8" t="s">
        <v>570</v>
      </c>
      <c r="C122" s="8">
        <v>115</v>
      </c>
      <c r="D122" s="9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>
        <v>5</v>
      </c>
      <c r="J122" s="3">
        <v>41913</v>
      </c>
      <c r="K122" s="15"/>
      <c r="L122" s="15"/>
      <c r="M122" s="15"/>
      <c r="N122" s="8"/>
      <c r="O122" s="66" t="s">
        <v>36</v>
      </c>
      <c r="P122" s="9" t="s">
        <v>40</v>
      </c>
      <c r="Q122" s="9" t="s">
        <v>749</v>
      </c>
      <c r="R122" s="66" t="s">
        <v>750</v>
      </c>
      <c r="S122" s="27" t="s">
        <v>751</v>
      </c>
      <c r="T122" s="66" t="s">
        <v>752</v>
      </c>
      <c r="U122" s="66" t="s">
        <v>456</v>
      </c>
    </row>
    <row r="123" spans="2:21" ht="19.5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>
        <v>2</v>
      </c>
      <c r="J123" s="3">
        <v>41937</v>
      </c>
      <c r="K123" s="15"/>
      <c r="L123" s="15"/>
      <c r="M123" s="15"/>
      <c r="N123" s="8"/>
      <c r="O123" s="66" t="s">
        <v>36</v>
      </c>
      <c r="P123" s="9" t="s">
        <v>40</v>
      </c>
      <c r="Q123" s="9" t="s">
        <v>564</v>
      </c>
      <c r="R123" s="66" t="s">
        <v>756</v>
      </c>
      <c r="S123" s="9" t="s">
        <v>757</v>
      </c>
      <c r="T123" s="66" t="s">
        <v>758</v>
      </c>
      <c r="U123" s="66" t="s">
        <v>456</v>
      </c>
    </row>
    <row r="124" spans="2:21" x14ac:dyDescent="0.25">
      <c r="B124" s="8" t="s">
        <v>570</v>
      </c>
      <c r="C124" s="8">
        <v>117</v>
      </c>
      <c r="D124" s="9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>
        <v>3</v>
      </c>
      <c r="J124" s="3"/>
      <c r="K124" s="15"/>
      <c r="L124" s="15"/>
      <c r="M124" s="15"/>
      <c r="N124" s="8"/>
      <c r="O124" s="66" t="s">
        <v>36</v>
      </c>
      <c r="P124" s="9"/>
      <c r="Q124" s="9"/>
      <c r="R124" s="66"/>
      <c r="S124" s="9"/>
      <c r="T124" s="66"/>
      <c r="U124" s="66"/>
    </row>
    <row r="125" spans="2:21" x14ac:dyDescent="0.25">
      <c r="B125" s="8" t="s">
        <v>571</v>
      </c>
      <c r="C125" s="8">
        <v>118</v>
      </c>
      <c r="D125" s="9" t="s">
        <v>775</v>
      </c>
      <c r="E125" s="8" t="s">
        <v>776</v>
      </c>
      <c r="F125" s="8" t="s">
        <v>1</v>
      </c>
      <c r="G125" s="8" t="s">
        <v>28</v>
      </c>
      <c r="H125" s="8" t="s">
        <v>65</v>
      </c>
      <c r="I125" s="8"/>
      <c r="J125" s="3"/>
      <c r="K125" s="15"/>
      <c r="L125" s="15"/>
      <c r="M125" s="15"/>
      <c r="N125" s="8"/>
      <c r="O125" s="66" t="s">
        <v>36</v>
      </c>
      <c r="P125" s="9"/>
      <c r="Q125" s="9"/>
      <c r="R125" s="66"/>
      <c r="S125" s="9"/>
      <c r="T125" s="66"/>
      <c r="U125" s="66"/>
    </row>
    <row r="126" spans="2:21" x14ac:dyDescent="0.25">
      <c r="B126" s="8" t="s">
        <v>570</v>
      </c>
      <c r="C126" s="8">
        <v>119</v>
      </c>
      <c r="D126" s="9" t="s">
        <v>778</v>
      </c>
      <c r="E126" s="8" t="s">
        <v>779</v>
      </c>
      <c r="F126" s="8" t="s">
        <v>1</v>
      </c>
      <c r="G126" s="8" t="s">
        <v>28</v>
      </c>
      <c r="H126" s="8" t="s">
        <v>537</v>
      </c>
      <c r="I126" s="8">
        <v>1</v>
      </c>
      <c r="J126" s="3"/>
      <c r="K126" s="15"/>
      <c r="L126" s="15"/>
      <c r="M126" s="15"/>
      <c r="N126" s="8"/>
      <c r="O126" s="66" t="s">
        <v>36</v>
      </c>
      <c r="P126" s="9"/>
      <c r="Q126" s="9"/>
      <c r="R126" s="66"/>
      <c r="S126" s="9"/>
      <c r="T126" s="66"/>
      <c r="U126" s="66"/>
    </row>
    <row r="127" spans="2:21" x14ac:dyDescent="0.25">
      <c r="B127" s="8" t="s">
        <v>570</v>
      </c>
      <c r="C127" s="8">
        <v>120</v>
      </c>
      <c r="D127" s="9" t="s">
        <v>780</v>
      </c>
      <c r="E127" s="8"/>
      <c r="F127" s="8" t="s">
        <v>28</v>
      </c>
      <c r="G127" s="8" t="s">
        <v>28</v>
      </c>
      <c r="H127" s="8" t="s">
        <v>187</v>
      </c>
      <c r="I127" s="8"/>
      <c r="J127" s="3"/>
      <c r="K127" s="15"/>
      <c r="L127" s="15"/>
      <c r="M127" s="15"/>
      <c r="N127" s="8"/>
      <c r="O127" s="66" t="s">
        <v>36</v>
      </c>
      <c r="P127" s="9"/>
      <c r="Q127" s="9"/>
      <c r="R127" s="66"/>
      <c r="S127" s="9"/>
      <c r="T127" s="66"/>
      <c r="U127" s="66"/>
    </row>
    <row r="128" spans="2:21" x14ac:dyDescent="0.25">
      <c r="B128" s="8" t="s">
        <v>570</v>
      </c>
      <c r="C128" s="8">
        <v>121</v>
      </c>
      <c r="D128" s="9" t="s">
        <v>781</v>
      </c>
      <c r="E128" s="8"/>
      <c r="F128" s="8" t="s">
        <v>1</v>
      </c>
      <c r="G128" s="8" t="s">
        <v>1</v>
      </c>
      <c r="H128" s="8"/>
      <c r="I128" s="8"/>
      <c r="J128" s="3"/>
      <c r="K128" s="15"/>
      <c r="L128" s="15"/>
      <c r="M128" s="15"/>
      <c r="N128" s="8"/>
      <c r="O128" s="66" t="s">
        <v>36</v>
      </c>
      <c r="P128" s="9"/>
      <c r="Q128" s="9"/>
      <c r="R128" s="66"/>
      <c r="S128" s="9"/>
      <c r="T128" s="66"/>
      <c r="U128" s="66"/>
    </row>
    <row r="129" spans="2:21" x14ac:dyDescent="0.25">
      <c r="B129" s="8" t="s">
        <v>571</v>
      </c>
      <c r="C129" s="8">
        <v>122</v>
      </c>
      <c r="D129" s="9" t="s">
        <v>836</v>
      </c>
      <c r="E129" s="8" t="s">
        <v>837</v>
      </c>
      <c r="F129" s="8" t="s">
        <v>28</v>
      </c>
      <c r="G129" s="8" t="s">
        <v>28</v>
      </c>
      <c r="H129" s="8"/>
      <c r="I129" s="8"/>
      <c r="J129" s="3"/>
      <c r="K129" s="15"/>
      <c r="L129" s="15"/>
      <c r="M129" s="15"/>
      <c r="N129" s="8"/>
      <c r="O129" s="66" t="s">
        <v>36</v>
      </c>
      <c r="P129" s="9"/>
      <c r="Q129" s="9"/>
      <c r="R129" s="66"/>
      <c r="S129" s="9"/>
      <c r="T129" s="66"/>
      <c r="U129" s="66"/>
    </row>
    <row r="130" spans="2:21" x14ac:dyDescent="0.25">
      <c r="B130" s="14"/>
      <c r="C130" s="14"/>
      <c r="D130" s="13"/>
      <c r="E130" s="14"/>
      <c r="F130" s="14"/>
      <c r="G130" s="14"/>
      <c r="H130" s="14"/>
      <c r="I130" s="14"/>
      <c r="J130" s="64"/>
      <c r="K130" s="62"/>
      <c r="L130" s="62"/>
      <c r="M130" s="62"/>
      <c r="N130" s="14"/>
      <c r="O130" s="65"/>
      <c r="P130" s="13"/>
      <c r="Q130" s="13"/>
      <c r="R130" s="67"/>
      <c r="S130" s="13"/>
      <c r="T130" s="67"/>
      <c r="U130" s="65"/>
    </row>
    <row r="131" spans="2:21" x14ac:dyDescent="0.25">
      <c r="B131" s="14"/>
      <c r="C131" s="14"/>
      <c r="D131" s="13"/>
      <c r="E131" s="14"/>
      <c r="F131" s="14"/>
      <c r="G131" s="14"/>
      <c r="H131" s="14"/>
      <c r="I131" s="14"/>
      <c r="J131" s="64"/>
      <c r="K131" s="62"/>
      <c r="L131" s="62"/>
      <c r="M131" s="62"/>
      <c r="N131" s="14"/>
      <c r="O131" s="65"/>
      <c r="P131" s="13"/>
      <c r="Q131" s="13"/>
      <c r="R131" s="67"/>
      <c r="S131" s="13"/>
      <c r="T131" s="67"/>
      <c r="U131" s="65"/>
    </row>
    <row r="132" spans="2:21" x14ac:dyDescent="0.25">
      <c r="B132" s="14"/>
      <c r="C132" s="14"/>
      <c r="D132" s="13"/>
      <c r="E132" s="14"/>
      <c r="F132" s="14"/>
      <c r="G132" s="14"/>
      <c r="H132" s="14"/>
      <c r="I132" s="14"/>
      <c r="J132" s="64"/>
      <c r="K132" s="62"/>
      <c r="L132" s="62"/>
      <c r="M132" s="62"/>
      <c r="N132" s="14"/>
      <c r="O132" s="65"/>
      <c r="P132" s="13"/>
      <c r="Q132" s="13"/>
      <c r="R132" s="67"/>
      <c r="S132" s="13"/>
      <c r="T132" s="67"/>
      <c r="U132" s="65"/>
    </row>
    <row r="133" spans="2:21" x14ac:dyDescent="0.25">
      <c r="B133" s="14"/>
      <c r="C133" s="14"/>
      <c r="D133" s="13"/>
      <c r="E133" s="14"/>
      <c r="F133" s="14"/>
      <c r="G133" s="14"/>
      <c r="H133" s="14"/>
      <c r="I133" s="14"/>
      <c r="J133" s="64"/>
      <c r="K133" s="62"/>
      <c r="L133" s="62"/>
      <c r="M133" s="62"/>
      <c r="N133" s="14"/>
      <c r="O133" s="65"/>
      <c r="P133" s="13"/>
      <c r="Q133" s="13"/>
      <c r="R133" s="67"/>
      <c r="S133" s="13"/>
      <c r="T133" s="67"/>
      <c r="U133" s="65"/>
    </row>
    <row r="134" spans="2:21" x14ac:dyDescent="0.25">
      <c r="B134" s="14"/>
      <c r="C134" s="14"/>
      <c r="D134" s="13"/>
      <c r="E134" s="14"/>
      <c r="F134" s="14"/>
      <c r="G134" s="14"/>
      <c r="H134" s="14"/>
      <c r="I134" s="14"/>
      <c r="J134" s="64"/>
      <c r="K134" s="62"/>
      <c r="L134" s="62"/>
      <c r="M134" s="62"/>
      <c r="N134" s="14"/>
      <c r="O134" s="65"/>
      <c r="P134" s="13"/>
      <c r="Q134" s="13"/>
      <c r="R134" s="67"/>
      <c r="S134" s="13"/>
      <c r="T134" s="67"/>
      <c r="U134" s="65"/>
    </row>
    <row r="135" spans="2:21" x14ac:dyDescent="0.25">
      <c r="B135" s="14"/>
      <c r="C135" s="14"/>
      <c r="D135" s="13"/>
      <c r="E135" s="14"/>
      <c r="F135" s="14"/>
      <c r="G135" s="14"/>
      <c r="H135" s="14"/>
      <c r="I135" s="14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</row>
    <row r="136" spans="2:21" x14ac:dyDescent="0.25">
      <c r="C136" s="14"/>
      <c r="D136" s="13"/>
      <c r="E136" s="14"/>
      <c r="F136" s="14"/>
      <c r="G136" s="14"/>
      <c r="H136" s="14"/>
      <c r="I136" s="14"/>
    </row>
    <row r="137" spans="2:21" x14ac:dyDescent="0.25">
      <c r="D137" s="13"/>
      <c r="E137" s="14"/>
      <c r="F137" s="14"/>
      <c r="G137" s="14"/>
      <c r="H137" s="14"/>
      <c r="I137" s="14"/>
    </row>
    <row r="138" spans="2:21" x14ac:dyDescent="0.25">
      <c r="C138" s="1" t="s">
        <v>655</v>
      </c>
      <c r="D138" s="13"/>
      <c r="E138" s="14"/>
      <c r="F138" s="14"/>
      <c r="G138" s="14"/>
      <c r="H138" s="14"/>
      <c r="I138" s="14"/>
    </row>
    <row r="139" spans="2:21" x14ac:dyDescent="0.25">
      <c r="C139" s="17" t="s">
        <v>437</v>
      </c>
      <c r="D139" s="17" t="s">
        <v>438</v>
      </c>
      <c r="E139" s="17" t="s">
        <v>573</v>
      </c>
      <c r="H139" s="14"/>
    </row>
    <row r="140" spans="2:21" ht="18" x14ac:dyDescent="0.25">
      <c r="C140" s="8">
        <f>C128</f>
        <v>121</v>
      </c>
      <c r="D140" s="58" t="s">
        <v>574</v>
      </c>
      <c r="E140" s="35">
        <v>1</v>
      </c>
      <c r="N140" s="33"/>
    </row>
    <row r="141" spans="2:21" ht="18" x14ac:dyDescent="0.25">
      <c r="C141" s="8">
        <f>COUNTIF(B8:B129,"I")</f>
        <v>68</v>
      </c>
      <c r="D141" s="58" t="s">
        <v>577</v>
      </c>
      <c r="E141" s="35">
        <f>C141*E140/C140</f>
        <v>0.56198347107438018</v>
      </c>
      <c r="H141" s="57"/>
      <c r="J141" s="61"/>
    </row>
    <row r="142" spans="2:21" ht="18" x14ac:dyDescent="0.25">
      <c r="C142" s="8">
        <f>COUNTIF(B8:B129,"E")</f>
        <v>54</v>
      </c>
      <c r="D142" s="58" t="s">
        <v>581</v>
      </c>
      <c r="E142" s="35">
        <f>C142*E140/C140</f>
        <v>0.4462809917355372</v>
      </c>
      <c r="G142" s="37"/>
      <c r="J142" s="61"/>
      <c r="K142" s="37"/>
      <c r="L142" s="37"/>
    </row>
    <row r="143" spans="2:21" ht="18" x14ac:dyDescent="0.25">
      <c r="C143" s="8">
        <f>SUMIFS(I8:I129,B8:B129,"I")</f>
        <v>161</v>
      </c>
      <c r="D143" s="58" t="s">
        <v>578</v>
      </c>
      <c r="E143" s="35">
        <f>C143*E140/(C143+C144)</f>
        <v>0.52442996742671011</v>
      </c>
      <c r="G143" s="37"/>
      <c r="J143" s="37"/>
      <c r="K143" s="14"/>
      <c r="L143" s="14"/>
    </row>
    <row r="144" spans="2:21" ht="18" x14ac:dyDescent="0.25">
      <c r="C144" s="8">
        <f>SUMIFS(I8:I129,B8:B129,"E")</f>
        <v>146</v>
      </c>
      <c r="D144" s="58" t="s">
        <v>572</v>
      </c>
      <c r="E144" s="35">
        <f>C144*E140/(C143+C144)</f>
        <v>0.47557003257328989</v>
      </c>
      <c r="G144" s="37"/>
      <c r="I144" s="56"/>
      <c r="J144" s="37"/>
      <c r="K144" s="14"/>
      <c r="L144" s="14"/>
    </row>
    <row r="145" spans="3:12" ht="18" x14ac:dyDescent="0.25">
      <c r="C145" s="8">
        <f>COUNTIFS(B8:B129,"I",F8:F129,"Si")</f>
        <v>16</v>
      </c>
      <c r="D145" s="59" t="s">
        <v>579</v>
      </c>
      <c r="E145" s="35">
        <f>C145*E140/C140</f>
        <v>0.13223140495867769</v>
      </c>
      <c r="G145" s="37"/>
      <c r="I145" s="56"/>
      <c r="J145" s="37"/>
      <c r="K145" s="14"/>
      <c r="L145" s="14"/>
    </row>
    <row r="146" spans="3:12" x14ac:dyDescent="0.25">
      <c r="C146" s="8">
        <f>COUNTIFS(B8:B129,"E",F8:F129,"Si")</f>
        <v>32</v>
      </c>
      <c r="D146" s="58" t="s">
        <v>580</v>
      </c>
      <c r="E146" s="35">
        <f>C146*E140/C140</f>
        <v>0.26446280991735538</v>
      </c>
      <c r="G146" s="37"/>
      <c r="H146" s="37"/>
      <c r="I146" s="14"/>
      <c r="J146" s="37"/>
      <c r="K146" s="14"/>
      <c r="L146" s="14"/>
    </row>
    <row r="147" spans="3:12" ht="18" customHeight="1" x14ac:dyDescent="0.25">
      <c r="C147" s="8">
        <f>SUMIFS(I8:I129,F8:F129,"Si")</f>
        <v>149</v>
      </c>
      <c r="D147" s="138" t="s">
        <v>576</v>
      </c>
      <c r="E147" s="138"/>
      <c r="J147" s="37"/>
      <c r="K147" s="14"/>
      <c r="L147" s="14"/>
    </row>
    <row r="148" spans="3:12" ht="18" customHeight="1" x14ac:dyDescent="0.25">
      <c r="C148" s="11">
        <f>SUMIFS(K8:K129,F8:F129,"Si")</f>
        <v>17300032.920000002</v>
      </c>
      <c r="D148" s="138" t="s">
        <v>646</v>
      </c>
      <c r="E148" s="138"/>
      <c r="G148" s="37"/>
      <c r="J148" s="37"/>
      <c r="K148" s="14"/>
      <c r="L148" s="14"/>
    </row>
    <row r="149" spans="3:12" ht="18" customHeight="1" x14ac:dyDescent="0.25">
      <c r="C149" s="8">
        <f>COUNTIF(O8:O129,"Pre-Incubación")</f>
        <v>67</v>
      </c>
      <c r="D149" s="138" t="s">
        <v>650</v>
      </c>
      <c r="E149" s="138"/>
      <c r="G149" s="37"/>
      <c r="J149" s="37"/>
      <c r="K149" s="14"/>
      <c r="L149" s="14"/>
    </row>
    <row r="150" spans="3:12" x14ac:dyDescent="0.25">
      <c r="C150" s="8">
        <f>COUNTIF(O8:O129,"Incubación")</f>
        <v>38</v>
      </c>
      <c r="D150" s="140" t="s">
        <v>648</v>
      </c>
      <c r="E150" s="140"/>
      <c r="G150" s="37"/>
      <c r="H150" s="37"/>
      <c r="I150" s="37"/>
      <c r="J150" s="37"/>
      <c r="K150" s="14"/>
      <c r="L150" s="14"/>
    </row>
    <row r="151" spans="3:12" x14ac:dyDescent="0.25">
      <c r="C151" s="8">
        <f>COUNTIF(O8:O129,"Post-Incubación")</f>
        <v>16</v>
      </c>
      <c r="D151" s="140" t="s">
        <v>649</v>
      </c>
      <c r="E151" s="140"/>
      <c r="G151" s="37"/>
      <c r="H151" s="37"/>
      <c r="J151" s="37"/>
      <c r="K151" s="14"/>
      <c r="L151" s="14"/>
    </row>
    <row r="152" spans="3:12" x14ac:dyDescent="0.25">
      <c r="C152" s="8">
        <f>SUM(C149:C151)</f>
        <v>121</v>
      </c>
      <c r="D152" s="141" t="s">
        <v>651</v>
      </c>
      <c r="E152" s="142"/>
      <c r="G152" s="37"/>
      <c r="H152" s="37"/>
      <c r="J152" s="37"/>
      <c r="K152" s="14"/>
      <c r="L152" s="14"/>
    </row>
    <row r="153" spans="3:12" x14ac:dyDescent="0.25">
      <c r="C153" s="8">
        <f>C150+C151</f>
        <v>54</v>
      </c>
      <c r="D153" s="141" t="s">
        <v>653</v>
      </c>
      <c r="E153" s="142"/>
      <c r="G153" s="37"/>
      <c r="H153" s="37"/>
      <c r="J153" s="37"/>
      <c r="K153" s="14"/>
      <c r="L153" s="14"/>
    </row>
    <row r="154" spans="3:12" x14ac:dyDescent="0.25">
      <c r="C154" s="8">
        <f>COUNTIF(F8:F129,"Si")</f>
        <v>48</v>
      </c>
      <c r="D154" s="141" t="s">
        <v>654</v>
      </c>
      <c r="E154" s="142"/>
      <c r="G154" s="37"/>
      <c r="H154" s="37"/>
      <c r="J154" s="37"/>
      <c r="K154" s="14"/>
      <c r="L154" s="14"/>
    </row>
    <row r="155" spans="3:12" ht="22.5" customHeight="1" x14ac:dyDescent="0.25">
      <c r="C155" s="60">
        <f>C154*100%/C153</f>
        <v>0.88888888888888884</v>
      </c>
      <c r="D155" s="145" t="s">
        <v>652</v>
      </c>
      <c r="E155" s="146"/>
      <c r="G155" s="37"/>
      <c r="H155" s="37"/>
      <c r="I155" s="37"/>
      <c r="J155" s="37"/>
      <c r="K155" s="14"/>
      <c r="L155" s="14"/>
    </row>
    <row r="156" spans="3:12" x14ac:dyDescent="0.25">
      <c r="C156" s="14"/>
      <c r="D156" s="13"/>
      <c r="E156" s="56"/>
      <c r="G156" s="37"/>
      <c r="H156" s="37"/>
      <c r="I156" s="37"/>
      <c r="J156" s="37"/>
      <c r="K156" s="14"/>
      <c r="L156" s="14"/>
    </row>
    <row r="157" spans="3:12" x14ac:dyDescent="0.25">
      <c r="C157" s="144" t="s">
        <v>783</v>
      </c>
      <c r="D157" s="144"/>
      <c r="E157" s="144"/>
      <c r="G157" s="37"/>
      <c r="H157" s="37"/>
      <c r="I157" s="37"/>
      <c r="J157" s="37"/>
      <c r="K157" s="14"/>
      <c r="L157" s="14"/>
    </row>
    <row r="158" spans="3:12" x14ac:dyDescent="0.25">
      <c r="C158" s="8">
        <f>SUM(C159:C161)</f>
        <v>74</v>
      </c>
      <c r="D158" s="9" t="s">
        <v>782</v>
      </c>
      <c r="E158" s="35">
        <v>1</v>
      </c>
      <c r="G158" s="70">
        <v>0.4</v>
      </c>
      <c r="H158" s="37">
        <v>43</v>
      </c>
      <c r="I158" s="37"/>
      <c r="J158" s="37"/>
      <c r="K158" s="14"/>
      <c r="L158" s="14"/>
    </row>
    <row r="159" spans="3:12" x14ac:dyDescent="0.25">
      <c r="C159" s="8">
        <f>COUNTIFS(O8:O129,"Pre-Incubación",G8:G129,"Si")</f>
        <v>32</v>
      </c>
      <c r="D159" s="9" t="s">
        <v>568</v>
      </c>
      <c r="E159" s="35">
        <f>C159*$E$158/$C$158</f>
        <v>0.43243243243243246</v>
      </c>
      <c r="G159" s="70">
        <f>C159*G158/C158</f>
        <v>0.17297297297297298</v>
      </c>
      <c r="H159" s="71">
        <f>G159*H158/G158</f>
        <v>18.594594594594593</v>
      </c>
      <c r="I159" s="37"/>
      <c r="J159" s="37"/>
      <c r="K159" s="14"/>
      <c r="L159" s="14"/>
    </row>
    <row r="160" spans="3:12" x14ac:dyDescent="0.25">
      <c r="C160" s="8">
        <f>COUNTIFS(O8:O129,"Incubación",G8:G129,"Si")</f>
        <v>26</v>
      </c>
      <c r="D160" s="9" t="s">
        <v>569</v>
      </c>
      <c r="E160" s="35">
        <f>C160*$E$158/$C$158</f>
        <v>0.35135135135135137</v>
      </c>
      <c r="G160" s="70">
        <f>C160*G158/C158</f>
        <v>0.14054054054054055</v>
      </c>
      <c r="H160" s="71">
        <f>G160*H158/G158</f>
        <v>15.108108108108109</v>
      </c>
      <c r="I160" s="37"/>
      <c r="J160" s="37"/>
      <c r="K160" s="37"/>
      <c r="L160" s="38"/>
    </row>
    <row r="161" spans="3:12" ht="18" x14ac:dyDescent="0.25">
      <c r="C161" s="8">
        <f>COUNTIFS(O8:O129,"Post-incubación",G8:G129,"Si")</f>
        <v>16</v>
      </c>
      <c r="D161" s="9" t="s">
        <v>647</v>
      </c>
      <c r="E161" s="35">
        <f>C161*E140/C140</f>
        <v>0.13223140495867769</v>
      </c>
      <c r="G161" s="70">
        <f>C161*G158/C158</f>
        <v>8.6486486486486491E-2</v>
      </c>
      <c r="H161" s="71">
        <f>G161*H158/G158</f>
        <v>9.2972972972972965</v>
      </c>
      <c r="I161" s="37"/>
      <c r="J161" s="37"/>
      <c r="K161" s="37"/>
      <c r="L161" s="37"/>
    </row>
    <row r="162" spans="3:12" x14ac:dyDescent="0.25">
      <c r="G162" s="37"/>
      <c r="H162" s="37"/>
      <c r="I162" s="37"/>
      <c r="J162" s="37"/>
      <c r="K162" s="37"/>
      <c r="L162" s="37"/>
    </row>
    <row r="163" spans="3:12" x14ac:dyDescent="0.25">
      <c r="G163" s="37"/>
      <c r="H163" s="37"/>
      <c r="I163" s="37"/>
      <c r="J163" s="37"/>
      <c r="K163" s="37"/>
      <c r="L163" s="37"/>
    </row>
    <row r="164" spans="3:12" x14ac:dyDescent="0.25">
      <c r="D164" s="9" t="s">
        <v>782</v>
      </c>
      <c r="E164" s="35">
        <v>1</v>
      </c>
    </row>
    <row r="165" spans="3:12" x14ac:dyDescent="0.25">
      <c r="D165" s="9" t="s">
        <v>568</v>
      </c>
      <c r="E165" s="35">
        <f>C165*$E$158/$C$158</f>
        <v>0</v>
      </c>
    </row>
    <row r="166" spans="3:12" x14ac:dyDescent="0.25">
      <c r="D166" s="9" t="s">
        <v>569</v>
      </c>
      <c r="E166" s="35">
        <f>C166*$E$158/$C$158</f>
        <v>0</v>
      </c>
    </row>
    <row r="167" spans="3:12" ht="18" x14ac:dyDescent="0.25">
      <c r="D167" s="9" t="s">
        <v>647</v>
      </c>
      <c r="E167" s="35">
        <f>C167*E146/C146</f>
        <v>0</v>
      </c>
    </row>
    <row r="168" spans="3:12" x14ac:dyDescent="0.25">
      <c r="D168" s="13"/>
    </row>
  </sheetData>
  <autoFilter ref="B7:U128"/>
  <mergeCells count="11">
    <mergeCell ref="C157:E157"/>
    <mergeCell ref="C6:U6"/>
    <mergeCell ref="D147:E147"/>
    <mergeCell ref="D148:E148"/>
    <mergeCell ref="D149:E149"/>
    <mergeCell ref="D150:E150"/>
    <mergeCell ref="D151:E151"/>
    <mergeCell ref="D152:E152"/>
    <mergeCell ref="D155:E155"/>
    <mergeCell ref="D153:E153"/>
    <mergeCell ref="D154:E154"/>
  </mergeCells>
  <conditionalFormatting sqref="H139 C150 I144:I146 D151:D154 F8:G138">
    <cfRule type="cellIs" dxfId="19" priority="20" operator="equal">
      <formula>"Si"</formula>
    </cfRule>
  </conditionalFormatting>
  <conditionalFormatting sqref="H139 C150 I144:I146 D151:D154 F8:G138">
    <cfRule type="cellIs" dxfId="18" priority="19" operator="equal">
      <formula>"-"</formula>
    </cfRule>
  </conditionalFormatting>
  <conditionalFormatting sqref="C141">
    <cfRule type="cellIs" dxfId="17" priority="18" operator="equal">
      <formula>"Si"</formula>
    </cfRule>
  </conditionalFormatting>
  <conditionalFormatting sqref="C141">
    <cfRule type="cellIs" dxfId="16" priority="17" operator="equal">
      <formula>"-"</formula>
    </cfRule>
  </conditionalFormatting>
  <conditionalFormatting sqref="C142">
    <cfRule type="cellIs" dxfId="15" priority="16" operator="equal">
      <formula>"Si"</formula>
    </cfRule>
  </conditionalFormatting>
  <conditionalFormatting sqref="C142">
    <cfRule type="cellIs" dxfId="14" priority="15" operator="equal">
      <formula>"-"</formula>
    </cfRule>
  </conditionalFormatting>
  <conditionalFormatting sqref="C151:C152">
    <cfRule type="cellIs" dxfId="13" priority="12" operator="equal">
      <formula>"Si"</formula>
    </cfRule>
  </conditionalFormatting>
  <conditionalFormatting sqref="C151:C152">
    <cfRule type="cellIs" dxfId="12" priority="11" operator="equal">
      <formula>"-"</formula>
    </cfRule>
  </conditionalFormatting>
  <conditionalFormatting sqref="D150">
    <cfRule type="cellIs" dxfId="11" priority="10" operator="equal">
      <formula>"Si"</formula>
    </cfRule>
  </conditionalFormatting>
  <conditionalFormatting sqref="D150">
    <cfRule type="cellIs" dxfId="10" priority="9" operator="equal">
      <formula>"-"</formula>
    </cfRule>
  </conditionalFormatting>
  <conditionalFormatting sqref="H141">
    <cfRule type="cellIs" dxfId="9" priority="8" operator="equal">
      <formula>"Si"</formula>
    </cfRule>
  </conditionalFormatting>
  <conditionalFormatting sqref="H141">
    <cfRule type="cellIs" dxfId="8" priority="7" operator="equal">
      <formula>"-"</formula>
    </cfRule>
  </conditionalFormatting>
  <conditionalFormatting sqref="C149">
    <cfRule type="cellIs" dxfId="7" priority="6" operator="equal">
      <formula>"Si"</formula>
    </cfRule>
  </conditionalFormatting>
  <conditionalFormatting sqref="C149">
    <cfRule type="cellIs" dxfId="6" priority="5" operator="equal">
      <formula>"-"</formula>
    </cfRule>
  </conditionalFormatting>
  <conditionalFormatting sqref="C153">
    <cfRule type="cellIs" dxfId="5" priority="4" operator="equal">
      <formula>"Si"</formula>
    </cfRule>
  </conditionalFormatting>
  <conditionalFormatting sqref="C153">
    <cfRule type="cellIs" dxfId="4" priority="3" operator="equal">
      <formula>"-"</formula>
    </cfRule>
  </conditionalFormatting>
  <conditionalFormatting sqref="C154">
    <cfRule type="cellIs" dxfId="3" priority="2" operator="equal">
      <formula>"Si"</formula>
    </cfRule>
  </conditionalFormatting>
  <conditionalFormatting sqref="C154">
    <cfRule type="cellIs" dxfId="2" priority="1" operator="equal">
      <formula>"-"</formula>
    </cfRule>
  </conditionalFormatting>
  <hyperlinks>
    <hyperlink ref="S68" r:id="rId1"/>
    <hyperlink ref="S90" r:id="rId2"/>
    <hyperlink ref="S92" r:id="rId3"/>
    <hyperlink ref="S93" r:id="rId4"/>
    <hyperlink ref="S94" r:id="rId5"/>
    <hyperlink ref="S95" r:id="rId6"/>
    <hyperlink ref="S98" r:id="rId7"/>
    <hyperlink ref="S99" r:id="rId8"/>
    <hyperlink ref="S91" r:id="rId9"/>
    <hyperlink ref="S34" r:id="rId10"/>
    <hyperlink ref="S97" r:id="rId11"/>
    <hyperlink ref="S96" r:id="rId12"/>
    <hyperlink ref="S100" r:id="rId13" display="edgardoshared@gmail.com0"/>
    <hyperlink ref="S121" r:id="rId14"/>
    <hyperlink ref="S122" r:id="rId15"/>
    <hyperlink ref="S123" r:id="rId16"/>
    <hyperlink ref="S102" r:id="rId17"/>
    <hyperlink ref="S101" r:id="rId18"/>
    <hyperlink ref="S11" r:id="rId19"/>
    <hyperlink ref="S15" r:id="rId20"/>
    <hyperlink ref="S43" r:id="rId21"/>
  </hyperlinks>
  <pageMargins left="0.7" right="0.7" top="0.75" bottom="0.75" header="0.3" footer="0.3"/>
  <pageSetup scale="47" orientation="landscape"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29"/>
  <sheetViews>
    <sheetView topLeftCell="A42" zoomScaleNormal="100" workbookViewId="0">
      <selection activeCell="D114" sqref="D114"/>
    </sheetView>
  </sheetViews>
  <sheetFormatPr baseColWidth="10" defaultColWidth="9.140625" defaultRowHeight="15" x14ac:dyDescent="0.25"/>
  <cols>
    <col min="1" max="1" width="2.7109375" customWidth="1"/>
    <col min="2" max="2" width="2.7109375" style="6" customWidth="1"/>
    <col min="3" max="3" width="7.42578125" style="6" customWidth="1"/>
    <col min="4" max="4" width="11.42578125"/>
    <col min="5" max="5" width="23.7109375" customWidth="1"/>
    <col min="6" max="6" width="28.28515625" style="44" customWidth="1"/>
    <col min="7" max="7" width="9.42578125" style="6" bestFit="1" customWidth="1"/>
    <col min="8" max="8" width="11.28515625" style="6" customWidth="1"/>
    <col min="9" max="9" width="10.140625" style="6" customWidth="1"/>
    <col min="10" max="10" width="10.7109375" style="6" customWidth="1"/>
    <col min="11" max="16" width="10.140625" style="6" customWidth="1"/>
    <col min="17" max="17" width="15.7109375" bestFit="1" customWidth="1"/>
    <col min="18" max="18" width="20.140625" bestFit="1" customWidth="1"/>
    <col min="19" max="19" width="16.7109375" bestFit="1" customWidth="1"/>
    <col min="20" max="20" width="16.42578125" customWidth="1"/>
    <col min="21" max="21" width="24.28515625" customWidth="1"/>
  </cols>
  <sheetData>
    <row r="2" spans="1:22" s="6" customFormat="1" x14ac:dyDescent="0.25">
      <c r="D2" s="1" t="s">
        <v>435</v>
      </c>
      <c r="F2" s="44"/>
    </row>
    <row r="3" spans="1:22" x14ac:dyDescent="0.25">
      <c r="D3" s="1" t="s">
        <v>434</v>
      </c>
    </row>
    <row r="4" spans="1:22" s="6" customFormat="1" x14ac:dyDescent="0.25">
      <c r="D4" s="1" t="s">
        <v>436</v>
      </c>
      <c r="F4" s="44"/>
    </row>
    <row r="6" spans="1:22" ht="15.75" customHeight="1" x14ac:dyDescent="0.25">
      <c r="D6" s="136" t="s">
        <v>0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1:22" ht="45" x14ac:dyDescent="0.25">
      <c r="B7" s="18"/>
      <c r="C7" s="7" t="s">
        <v>563</v>
      </c>
      <c r="D7" s="2" t="s">
        <v>1</v>
      </c>
      <c r="E7" s="2" t="s">
        <v>2</v>
      </c>
      <c r="F7" s="7" t="s">
        <v>3</v>
      </c>
      <c r="G7" s="7" t="s">
        <v>17</v>
      </c>
      <c r="H7" s="7" t="s">
        <v>335</v>
      </c>
      <c r="I7" s="7" t="s">
        <v>16</v>
      </c>
      <c r="J7" s="2" t="s">
        <v>6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" t="s">
        <v>4</v>
      </c>
      <c r="R7" s="2" t="s">
        <v>5</v>
      </c>
      <c r="S7" s="2" t="s">
        <v>7</v>
      </c>
      <c r="T7" s="2" t="s">
        <v>8</v>
      </c>
      <c r="U7" s="2" t="s">
        <v>9</v>
      </c>
      <c r="V7" s="7" t="s">
        <v>458</v>
      </c>
    </row>
    <row r="8" spans="1:22" s="5" customFormat="1" ht="30" hidden="1" customHeight="1" x14ac:dyDescent="0.25">
      <c r="B8" s="34" t="s">
        <v>571</v>
      </c>
      <c r="C8" s="34"/>
      <c r="D8" s="8">
        <v>1</v>
      </c>
      <c r="E8" s="9" t="s">
        <v>356</v>
      </c>
      <c r="F8" s="8" t="s">
        <v>357</v>
      </c>
      <c r="G8" s="8" t="s">
        <v>1</v>
      </c>
      <c r="H8" s="8" t="s">
        <v>1</v>
      </c>
      <c r="I8" s="8" t="s">
        <v>45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1:22" s="5" customFormat="1" ht="27" hidden="1" x14ac:dyDescent="0.25">
      <c r="B9" s="34" t="s">
        <v>570</v>
      </c>
      <c r="C9" s="34"/>
      <c r="D9" s="8">
        <v>2</v>
      </c>
      <c r="E9" s="9" t="s">
        <v>340</v>
      </c>
      <c r="F9" s="8" t="s">
        <v>341</v>
      </c>
      <c r="G9" s="45" t="s">
        <v>28</v>
      </c>
      <c r="H9" s="8" t="s">
        <v>1</v>
      </c>
      <c r="I9" s="8" t="s">
        <v>121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1:22" s="5" customFormat="1" ht="30" hidden="1" customHeight="1" x14ac:dyDescent="0.25">
      <c r="B10" s="34" t="s">
        <v>571</v>
      </c>
      <c r="C10" s="34"/>
      <c r="D10" s="8">
        <v>3</v>
      </c>
      <c r="E10" s="9" t="s">
        <v>368</v>
      </c>
      <c r="F10" s="8" t="s">
        <v>367</v>
      </c>
      <c r="G10" s="8" t="s">
        <v>1</v>
      </c>
      <c r="H10" s="8" t="s">
        <v>1</v>
      </c>
      <c r="I10" s="8" t="s">
        <v>241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1:22" s="5" customFormat="1" ht="30" hidden="1" customHeight="1" x14ac:dyDescent="0.25">
      <c r="B11" s="34" t="s">
        <v>570</v>
      </c>
      <c r="C11" s="34"/>
      <c r="D11" s="8">
        <v>4</v>
      </c>
      <c r="E11" s="9" t="s">
        <v>388</v>
      </c>
      <c r="F11" s="8" t="s">
        <v>389</v>
      </c>
      <c r="G11" s="8" t="s">
        <v>28</v>
      </c>
      <c r="H11" s="8" t="s">
        <v>1</v>
      </c>
      <c r="I11" s="8" t="s">
        <v>45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1:22" s="5" customFormat="1" ht="30" hidden="1" customHeight="1" x14ac:dyDescent="0.25">
      <c r="A12" s="5">
        <v>0</v>
      </c>
      <c r="B12" s="34" t="s">
        <v>571</v>
      </c>
      <c r="C12" s="34"/>
      <c r="D12" s="8">
        <v>5</v>
      </c>
      <c r="E12" s="9" t="s">
        <v>373</v>
      </c>
      <c r="F12" s="8" t="s">
        <v>374</v>
      </c>
      <c r="G12" s="8" t="s">
        <v>1</v>
      </c>
      <c r="H12" s="8" t="s">
        <v>1</v>
      </c>
      <c r="I12" s="8" t="s">
        <v>241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1:22" s="5" customFormat="1" ht="30" hidden="1" customHeight="1" x14ac:dyDescent="0.25">
      <c r="B13" s="34" t="s">
        <v>571</v>
      </c>
      <c r="C13" s="34"/>
      <c r="D13" s="8">
        <v>6</v>
      </c>
      <c r="E13" s="8" t="s">
        <v>72</v>
      </c>
      <c r="F13" s="8" t="s">
        <v>73</v>
      </c>
      <c r="G13" s="8" t="s">
        <v>28</v>
      </c>
      <c r="H13" s="8" t="s">
        <v>1</v>
      </c>
      <c r="I13" s="8" t="s">
        <v>27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1:22" s="5" customFormat="1" ht="30" hidden="1" customHeight="1" x14ac:dyDescent="0.25">
      <c r="B14" s="34" t="s">
        <v>570</v>
      </c>
      <c r="C14" s="34"/>
      <c r="D14" s="8">
        <v>7</v>
      </c>
      <c r="E14" s="8" t="s">
        <v>77</v>
      </c>
      <c r="F14" s="8" t="s">
        <v>78</v>
      </c>
      <c r="G14" s="8" t="s">
        <v>1</v>
      </c>
      <c r="H14" s="8" t="s">
        <v>1</v>
      </c>
      <c r="I14" s="8" t="s">
        <v>83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36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1:22" s="5" customFormat="1" ht="30" hidden="1" customHeight="1" x14ac:dyDescent="0.25">
      <c r="B15" s="34" t="s">
        <v>571</v>
      </c>
      <c r="C15" s="34"/>
      <c r="D15" s="8">
        <v>8</v>
      </c>
      <c r="E15" s="8" t="s">
        <v>66</v>
      </c>
      <c r="F15" s="8" t="s">
        <v>67</v>
      </c>
      <c r="G15" s="8" t="s">
        <v>28</v>
      </c>
      <c r="H15" s="8" t="s">
        <v>1</v>
      </c>
      <c r="I15" s="8" t="s">
        <v>27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1:22" ht="18" hidden="1" x14ac:dyDescent="0.25">
      <c r="B16" s="34" t="s">
        <v>571</v>
      </c>
      <c r="C16" s="18"/>
      <c r="D16" s="8">
        <v>9</v>
      </c>
      <c r="E16" s="20" t="s">
        <v>46</v>
      </c>
      <c r="F16" s="20" t="s">
        <v>47</v>
      </c>
      <c r="G16" s="8" t="s">
        <v>28</v>
      </c>
      <c r="H16" s="8" t="s">
        <v>1</v>
      </c>
      <c r="I16" s="8" t="s">
        <v>45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34" t="s">
        <v>571</v>
      </c>
      <c r="C17" s="18"/>
      <c r="D17" s="8">
        <v>10</v>
      </c>
      <c r="E17" s="9" t="s">
        <v>350</v>
      </c>
      <c r="F17" s="8" t="s">
        <v>351</v>
      </c>
      <c r="G17" s="8" t="s">
        <v>1</v>
      </c>
      <c r="H17" s="8" t="s">
        <v>1</v>
      </c>
      <c r="I17" s="8" t="s">
        <v>54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36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hidden="1" x14ac:dyDescent="0.25">
      <c r="B18" s="34" t="s">
        <v>570</v>
      </c>
      <c r="C18" s="18"/>
      <c r="D18" s="8">
        <v>11</v>
      </c>
      <c r="E18" s="8" t="s">
        <v>336</v>
      </c>
      <c r="F18" s="8" t="s">
        <v>217</v>
      </c>
      <c r="G18" s="8" t="s">
        <v>28</v>
      </c>
      <c r="H18" s="8" t="s">
        <v>1</v>
      </c>
      <c r="I18" s="8" t="s">
        <v>45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34" t="s">
        <v>571</v>
      </c>
      <c r="C19" s="18"/>
      <c r="D19" s="8">
        <v>12</v>
      </c>
      <c r="E19" s="8" t="s">
        <v>88</v>
      </c>
      <c r="F19" s="8" t="s">
        <v>89</v>
      </c>
      <c r="G19" s="8" t="s">
        <v>1</v>
      </c>
      <c r="H19" s="8" t="s">
        <v>1</v>
      </c>
      <c r="I19" s="8" t="s">
        <v>83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34" t="s">
        <v>571</v>
      </c>
      <c r="C20" s="18"/>
      <c r="D20" s="8">
        <v>13</v>
      </c>
      <c r="E20" s="9" t="s">
        <v>122</v>
      </c>
      <c r="F20" s="8" t="s">
        <v>123</v>
      </c>
      <c r="G20" s="8" t="s">
        <v>1</v>
      </c>
      <c r="H20" s="8" t="s">
        <v>1</v>
      </c>
      <c r="I20" s="8" t="s">
        <v>45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36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hidden="1" x14ac:dyDescent="0.25">
      <c r="B21" s="18" t="s">
        <v>571</v>
      </c>
      <c r="C21" s="18"/>
      <c r="D21" s="8">
        <v>14</v>
      </c>
      <c r="E21" s="9" t="s">
        <v>254</v>
      </c>
      <c r="F21" s="8" t="s">
        <v>255</v>
      </c>
      <c r="G21" s="8" t="s">
        <v>28</v>
      </c>
      <c r="H21" s="8" t="s">
        <v>1</v>
      </c>
      <c r="I21" s="8" t="s">
        <v>54</v>
      </c>
      <c r="J21" s="8">
        <v>2</v>
      </c>
      <c r="K21" s="3">
        <v>40042</v>
      </c>
      <c r="L21" s="11">
        <v>102350</v>
      </c>
      <c r="M21" s="11">
        <v>18000</v>
      </c>
      <c r="N21" s="8" t="s">
        <v>53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hidden="1" x14ac:dyDescent="0.25">
      <c r="B22" s="18" t="s">
        <v>571</v>
      </c>
      <c r="C22" s="34" t="s">
        <v>25</v>
      </c>
      <c r="D22" s="8">
        <v>15</v>
      </c>
      <c r="E22" s="8" t="s">
        <v>110</v>
      </c>
      <c r="F22" s="8" t="s">
        <v>111</v>
      </c>
      <c r="G22" s="8" t="s">
        <v>28</v>
      </c>
      <c r="H22" s="8" t="s">
        <v>1</v>
      </c>
      <c r="I22" s="8" t="s">
        <v>115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34" t="s">
        <v>571</v>
      </c>
      <c r="C23" s="18"/>
      <c r="D23" s="8">
        <v>16</v>
      </c>
      <c r="E23" s="8" t="s">
        <v>94</v>
      </c>
      <c r="F23" s="8" t="s">
        <v>95</v>
      </c>
      <c r="G23" s="8" t="s">
        <v>1</v>
      </c>
      <c r="H23" s="8" t="s">
        <v>1</v>
      </c>
      <c r="I23" s="8" t="s">
        <v>83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34" t="s">
        <v>571</v>
      </c>
      <c r="C24" s="18"/>
      <c r="D24" s="8">
        <v>17</v>
      </c>
      <c r="E24" s="8" t="s">
        <v>84</v>
      </c>
      <c r="F24" s="8" t="s">
        <v>85</v>
      </c>
      <c r="G24" s="8" t="s">
        <v>1</v>
      </c>
      <c r="H24" s="8" t="s">
        <v>1</v>
      </c>
      <c r="I24" s="8" t="s">
        <v>83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18" t="s">
        <v>570</v>
      </c>
      <c r="C25" s="18"/>
      <c r="D25" s="8">
        <v>18</v>
      </c>
      <c r="E25" s="8" t="s">
        <v>38</v>
      </c>
      <c r="F25" s="8" t="s">
        <v>39</v>
      </c>
      <c r="G25" s="8" t="s">
        <v>28</v>
      </c>
      <c r="H25" s="8" t="s">
        <v>1</v>
      </c>
      <c r="I25" s="8" t="s">
        <v>45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hidden="1" x14ac:dyDescent="0.25">
      <c r="B26" s="18" t="s">
        <v>571</v>
      </c>
      <c r="C26" s="34" t="s">
        <v>25</v>
      </c>
      <c r="D26" s="8">
        <v>19</v>
      </c>
      <c r="E26" s="8" t="s">
        <v>101</v>
      </c>
      <c r="F26" s="8" t="s">
        <v>102</v>
      </c>
      <c r="G26" s="8" t="s">
        <v>1</v>
      </c>
      <c r="H26" s="8" t="s">
        <v>1</v>
      </c>
      <c r="I26" s="8" t="s">
        <v>65</v>
      </c>
      <c r="J26" s="8">
        <v>3</v>
      </c>
      <c r="K26" s="3">
        <v>40227</v>
      </c>
      <c r="L26" s="11"/>
      <c r="M26" s="8" t="s">
        <v>35</v>
      </c>
      <c r="N26" s="8" t="s">
        <v>35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hidden="1" x14ac:dyDescent="0.25">
      <c r="B27" s="18" t="s">
        <v>570</v>
      </c>
      <c r="C27" s="18"/>
      <c r="D27" s="8">
        <v>20</v>
      </c>
      <c r="E27" s="9" t="s">
        <v>386</v>
      </c>
      <c r="F27" s="8" t="s">
        <v>390</v>
      </c>
      <c r="G27" s="8" t="s">
        <v>28</v>
      </c>
      <c r="H27" s="8" t="s">
        <v>1</v>
      </c>
      <c r="I27" s="8" t="s">
        <v>45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26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18" t="s">
        <v>571</v>
      </c>
      <c r="C28" s="18"/>
      <c r="D28" s="8">
        <v>21</v>
      </c>
      <c r="E28" s="9" t="s">
        <v>116</v>
      </c>
      <c r="F28" s="8" t="s">
        <v>117</v>
      </c>
      <c r="G28" s="8" t="s">
        <v>1</v>
      </c>
      <c r="H28" s="8" t="s">
        <v>1</v>
      </c>
      <c r="I28" s="8" t="s">
        <v>121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18" t="s">
        <v>570</v>
      </c>
      <c r="C29" s="18"/>
      <c r="D29" s="8">
        <v>22</v>
      </c>
      <c r="E29" s="8" t="s">
        <v>55</v>
      </c>
      <c r="F29" s="8" t="s">
        <v>56</v>
      </c>
      <c r="G29" s="8" t="s">
        <v>28</v>
      </c>
      <c r="H29" s="8" t="s">
        <v>1</v>
      </c>
      <c r="I29" s="8" t="s">
        <v>54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18" t="s">
        <v>570</v>
      </c>
      <c r="C30" s="18"/>
      <c r="D30" s="8">
        <v>23</v>
      </c>
      <c r="E30" s="8" t="s">
        <v>105</v>
      </c>
      <c r="F30" s="8" t="s">
        <v>106</v>
      </c>
      <c r="G30" s="8" t="s">
        <v>28</v>
      </c>
      <c r="H30" s="8" t="s">
        <v>1</v>
      </c>
      <c r="I30" s="8" t="s">
        <v>54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hidden="1" x14ac:dyDescent="0.25">
      <c r="B31" s="18" t="s">
        <v>570</v>
      </c>
      <c r="C31" s="18"/>
      <c r="D31" s="8">
        <v>24</v>
      </c>
      <c r="E31" s="8" t="s">
        <v>29</v>
      </c>
      <c r="F31" s="8" t="s">
        <v>30</v>
      </c>
      <c r="G31" s="8" t="s">
        <v>28</v>
      </c>
      <c r="H31" s="8" t="s">
        <v>1</v>
      </c>
      <c r="I31" s="8" t="s">
        <v>37</v>
      </c>
      <c r="J31" s="8">
        <v>2</v>
      </c>
      <c r="K31" s="3">
        <v>40515</v>
      </c>
      <c r="L31" s="11"/>
      <c r="M31" s="8" t="s">
        <v>35</v>
      </c>
      <c r="N31" s="8" t="s">
        <v>35</v>
      </c>
      <c r="O31" s="8"/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hidden="1" x14ac:dyDescent="0.25">
      <c r="B32" s="18" t="s">
        <v>570</v>
      </c>
      <c r="C32" s="18"/>
      <c r="D32" s="8">
        <v>25</v>
      </c>
      <c r="E32" s="8" t="s">
        <v>18</v>
      </c>
      <c r="F32" s="8" t="s">
        <v>19</v>
      </c>
      <c r="G32" s="8" t="s">
        <v>28</v>
      </c>
      <c r="H32" s="8" t="s">
        <v>1</v>
      </c>
      <c r="I32" s="8" t="s">
        <v>27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2" ht="18" x14ac:dyDescent="0.25">
      <c r="B33" s="18" t="s">
        <v>571</v>
      </c>
      <c r="C33" s="18"/>
      <c r="D33" s="8">
        <v>26</v>
      </c>
      <c r="E33" s="9" t="s">
        <v>129</v>
      </c>
      <c r="F33" s="8" t="s">
        <v>130</v>
      </c>
      <c r="G33" s="8" t="s">
        <v>1</v>
      </c>
      <c r="H33" s="8" t="s">
        <v>1</v>
      </c>
      <c r="I33" s="8" t="s">
        <v>433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2" x14ac:dyDescent="0.25">
      <c r="B34" s="18" t="s">
        <v>570</v>
      </c>
      <c r="C34" s="18"/>
      <c r="D34" s="8">
        <v>27</v>
      </c>
      <c r="E34" s="9" t="s">
        <v>132</v>
      </c>
      <c r="F34" s="8" t="s">
        <v>133</v>
      </c>
      <c r="G34" s="8" t="s">
        <v>1</v>
      </c>
      <c r="H34" s="8" t="s">
        <v>1</v>
      </c>
      <c r="I34" s="8" t="s">
        <v>433</v>
      </c>
      <c r="J34" s="8">
        <v>3</v>
      </c>
      <c r="K34" s="3">
        <v>40581</v>
      </c>
      <c r="L34" s="11"/>
      <c r="M34" s="8" t="s">
        <v>171</v>
      </c>
      <c r="N34" s="8" t="s">
        <v>171</v>
      </c>
      <c r="O34" s="8"/>
      <c r="P34" s="8" t="s">
        <v>36</v>
      </c>
      <c r="Q34" s="9" t="s">
        <v>131</v>
      </c>
      <c r="R34" s="9" t="s">
        <v>134</v>
      </c>
      <c r="S34" s="8"/>
      <c r="T34" s="9"/>
      <c r="U34" s="9"/>
      <c r="V34" s="9"/>
    </row>
    <row r="35" spans="2:22" ht="27" x14ac:dyDescent="0.25">
      <c r="B35" s="18" t="s">
        <v>571</v>
      </c>
      <c r="C35" s="18"/>
      <c r="D35" s="8">
        <v>28</v>
      </c>
      <c r="E35" s="46" t="s">
        <v>330</v>
      </c>
      <c r="F35" s="45" t="s">
        <v>331</v>
      </c>
      <c r="G35" s="45" t="s">
        <v>601</v>
      </c>
      <c r="H35" s="45" t="s">
        <v>1</v>
      </c>
      <c r="I35" s="45" t="s">
        <v>115</v>
      </c>
      <c r="J35" s="45">
        <v>2</v>
      </c>
      <c r="K35" s="47">
        <v>40591</v>
      </c>
      <c r="L35" s="48"/>
      <c r="M35" s="45"/>
      <c r="N35" s="45"/>
      <c r="O35" s="45">
        <v>2001</v>
      </c>
      <c r="P35" s="45" t="s">
        <v>36</v>
      </c>
      <c r="Q35" s="46" t="s">
        <v>131</v>
      </c>
      <c r="R35" s="46" t="s">
        <v>332</v>
      </c>
      <c r="S35" s="45" t="s">
        <v>333</v>
      </c>
      <c r="T35" s="46"/>
      <c r="U35" s="46" t="s">
        <v>334</v>
      </c>
      <c r="V35" s="46" t="s">
        <v>456</v>
      </c>
    </row>
    <row r="36" spans="2:22" ht="27" x14ac:dyDescent="0.25">
      <c r="B36" s="18" t="s">
        <v>571</v>
      </c>
      <c r="C36" s="34" t="s">
        <v>25</v>
      </c>
      <c r="D36" s="8">
        <v>29</v>
      </c>
      <c r="E36" s="20" t="s">
        <v>560</v>
      </c>
      <c r="F36" s="20" t="s">
        <v>211</v>
      </c>
      <c r="G36" s="8" t="s">
        <v>28</v>
      </c>
      <c r="H36" s="8" t="s">
        <v>1</v>
      </c>
      <c r="I36" s="8" t="s">
        <v>65</v>
      </c>
      <c r="J36" s="8">
        <v>2</v>
      </c>
      <c r="K36" s="3">
        <v>40594</v>
      </c>
      <c r="L36" s="11"/>
      <c r="M36" s="8" t="s">
        <v>171</v>
      </c>
      <c r="N36" s="8" t="s">
        <v>171</v>
      </c>
      <c r="O36" s="8" t="s">
        <v>216</v>
      </c>
      <c r="P36" s="8" t="s">
        <v>26</v>
      </c>
      <c r="Q36" s="9" t="s">
        <v>40</v>
      </c>
      <c r="R36" s="9" t="s">
        <v>212</v>
      </c>
      <c r="S36" s="8" t="s">
        <v>213</v>
      </c>
      <c r="T36" s="9" t="s">
        <v>214</v>
      </c>
      <c r="U36" s="9" t="s">
        <v>215</v>
      </c>
      <c r="V36" s="9" t="s">
        <v>459</v>
      </c>
    </row>
    <row r="37" spans="2:22" ht="27" x14ac:dyDescent="0.25">
      <c r="B37" s="18" t="s">
        <v>571</v>
      </c>
      <c r="C37" s="18"/>
      <c r="D37" s="8">
        <v>30</v>
      </c>
      <c r="E37" s="8" t="s">
        <v>188</v>
      </c>
      <c r="F37" s="8" t="s">
        <v>189</v>
      </c>
      <c r="G37" s="8" t="s">
        <v>1</v>
      </c>
      <c r="H37" s="8" t="s">
        <v>1</v>
      </c>
      <c r="I37" s="8" t="s">
        <v>65</v>
      </c>
      <c r="J37" s="8">
        <v>1</v>
      </c>
      <c r="K37" s="3">
        <v>40597</v>
      </c>
      <c r="L37" s="11">
        <v>201620</v>
      </c>
      <c r="M37" s="8" t="s">
        <v>171</v>
      </c>
      <c r="N37" s="8" t="s">
        <v>171</v>
      </c>
      <c r="O37" s="8"/>
      <c r="P37" s="8" t="s">
        <v>36</v>
      </c>
      <c r="Q37" s="9" t="s">
        <v>40</v>
      </c>
      <c r="R37" s="9" t="s">
        <v>190</v>
      </c>
      <c r="S37" s="8" t="s">
        <v>191</v>
      </c>
      <c r="T37" s="9" t="s">
        <v>192</v>
      </c>
      <c r="U37" s="9" t="s">
        <v>193</v>
      </c>
      <c r="V37" s="9" t="s">
        <v>456</v>
      </c>
    </row>
    <row r="38" spans="2:22" ht="27" x14ac:dyDescent="0.25">
      <c r="B38" s="18" t="s">
        <v>570</v>
      </c>
      <c r="C38" s="34" t="s">
        <v>25</v>
      </c>
      <c r="D38" s="8">
        <v>31</v>
      </c>
      <c r="E38" s="20" t="s">
        <v>550</v>
      </c>
      <c r="F38" s="20" t="s">
        <v>172</v>
      </c>
      <c r="G38" s="8" t="s">
        <v>28</v>
      </c>
      <c r="H38" s="8" t="s">
        <v>28</v>
      </c>
      <c r="I38" s="8" t="s">
        <v>54</v>
      </c>
      <c r="J38" s="8">
        <v>3</v>
      </c>
      <c r="K38" s="3">
        <v>40648</v>
      </c>
      <c r="L38" s="11"/>
      <c r="M38" s="8" t="s">
        <v>171</v>
      </c>
      <c r="N38" s="8" t="s">
        <v>171</v>
      </c>
      <c r="O38" s="8">
        <v>2001</v>
      </c>
      <c r="P38" s="8" t="s">
        <v>36</v>
      </c>
      <c r="Q38" s="9" t="s">
        <v>124</v>
      </c>
      <c r="R38" s="9" t="s">
        <v>173</v>
      </c>
      <c r="S38" s="9" t="s">
        <v>174</v>
      </c>
      <c r="T38" s="9" t="s">
        <v>175</v>
      </c>
      <c r="U38" s="9" t="s">
        <v>176</v>
      </c>
      <c r="V38" s="9" t="s">
        <v>456</v>
      </c>
    </row>
    <row r="39" spans="2:22" ht="27" x14ac:dyDescent="0.25">
      <c r="B39" s="18" t="s">
        <v>571</v>
      </c>
      <c r="C39" s="18"/>
      <c r="D39" s="8">
        <v>32</v>
      </c>
      <c r="E39" s="9" t="s">
        <v>426</v>
      </c>
      <c r="F39" s="8" t="s">
        <v>431</v>
      </c>
      <c r="G39" s="8" t="s">
        <v>1</v>
      </c>
      <c r="H39" s="8" t="s">
        <v>1</v>
      </c>
      <c r="I39" s="8" t="s">
        <v>65</v>
      </c>
      <c r="J39" s="8">
        <v>4</v>
      </c>
      <c r="K39" s="3">
        <v>40669</v>
      </c>
      <c r="L39" s="11"/>
      <c r="M39" s="8" t="s">
        <v>171</v>
      </c>
      <c r="N39" s="8" t="s">
        <v>171</v>
      </c>
      <c r="O39" s="8"/>
      <c r="P39" s="8" t="s">
        <v>36</v>
      </c>
      <c r="Q39" s="9" t="s">
        <v>40</v>
      </c>
      <c r="R39" s="9" t="s">
        <v>427</v>
      </c>
      <c r="S39" s="8" t="s">
        <v>428</v>
      </c>
      <c r="T39" s="9" t="s">
        <v>429</v>
      </c>
      <c r="U39" s="9" t="s">
        <v>430</v>
      </c>
      <c r="V39" s="9" t="s">
        <v>457</v>
      </c>
    </row>
    <row r="40" spans="2:22" ht="27" x14ac:dyDescent="0.25">
      <c r="B40" s="18" t="s">
        <v>571</v>
      </c>
      <c r="C40" s="18"/>
      <c r="D40" s="8">
        <v>33</v>
      </c>
      <c r="E40" s="9" t="s">
        <v>219</v>
      </c>
      <c r="F40" s="8" t="s">
        <v>220</v>
      </c>
      <c r="G40" s="8" t="s">
        <v>28</v>
      </c>
      <c r="H40" s="8" t="s">
        <v>1</v>
      </c>
      <c r="I40" s="8" t="s">
        <v>27</v>
      </c>
      <c r="J40" s="8">
        <v>3</v>
      </c>
      <c r="K40" s="3">
        <v>40674</v>
      </c>
      <c r="L40" s="11">
        <v>971100</v>
      </c>
      <c r="M40" s="8" t="s">
        <v>171</v>
      </c>
      <c r="N40" s="8" t="s">
        <v>171</v>
      </c>
      <c r="O40" s="8">
        <v>2011</v>
      </c>
      <c r="P40" s="8" t="s">
        <v>26</v>
      </c>
      <c r="Q40" s="9" t="s">
        <v>40</v>
      </c>
      <c r="R40" s="9" t="s">
        <v>221</v>
      </c>
      <c r="S40" s="8" t="s">
        <v>222</v>
      </c>
      <c r="T40" s="9" t="s">
        <v>223</v>
      </c>
      <c r="U40" s="9" t="s">
        <v>224</v>
      </c>
      <c r="V40" s="9" t="s">
        <v>456</v>
      </c>
    </row>
    <row r="41" spans="2:22" ht="27" x14ac:dyDescent="0.25">
      <c r="B41" s="18" t="s">
        <v>570</v>
      </c>
      <c r="C41" s="34" t="s">
        <v>25</v>
      </c>
      <c r="D41" s="8">
        <v>34</v>
      </c>
      <c r="E41" s="8" t="s">
        <v>194</v>
      </c>
      <c r="F41" s="8" t="s">
        <v>195</v>
      </c>
      <c r="G41" s="8" t="s">
        <v>28</v>
      </c>
      <c r="H41" s="8" t="s">
        <v>1</v>
      </c>
      <c r="I41" s="8" t="s">
        <v>45</v>
      </c>
      <c r="J41" s="8">
        <v>5</v>
      </c>
      <c r="K41" s="3">
        <v>40695</v>
      </c>
      <c r="L41" s="11">
        <v>2643164</v>
      </c>
      <c r="M41" s="8" t="s">
        <v>171</v>
      </c>
      <c r="N41" s="8" t="s">
        <v>171</v>
      </c>
      <c r="O41" s="8">
        <v>2009</v>
      </c>
      <c r="P41" s="8" t="s">
        <v>26</v>
      </c>
      <c r="Q41" s="9" t="s">
        <v>40</v>
      </c>
      <c r="R41" s="9" t="s">
        <v>196</v>
      </c>
      <c r="S41" s="8" t="s">
        <v>197</v>
      </c>
      <c r="T41" s="9"/>
      <c r="U41" s="9" t="s">
        <v>198</v>
      </c>
      <c r="V41" s="9" t="s">
        <v>456</v>
      </c>
    </row>
    <row r="42" spans="2:22" ht="18" x14ac:dyDescent="0.25">
      <c r="B42" s="18" t="s">
        <v>571</v>
      </c>
      <c r="C42" s="34" t="s">
        <v>25</v>
      </c>
      <c r="D42" s="8">
        <v>35</v>
      </c>
      <c r="E42" s="8" t="s">
        <v>199</v>
      </c>
      <c r="F42" s="8" t="s">
        <v>362</v>
      </c>
      <c r="G42" s="8" t="s">
        <v>28</v>
      </c>
      <c r="H42" s="8" t="s">
        <v>1</v>
      </c>
      <c r="I42" s="8" t="s">
        <v>115</v>
      </c>
      <c r="J42" s="8">
        <v>2</v>
      </c>
      <c r="K42" s="3">
        <v>40716</v>
      </c>
      <c r="L42" s="11">
        <v>489120</v>
      </c>
      <c r="M42" s="8" t="s">
        <v>171</v>
      </c>
      <c r="N42" s="8" t="s">
        <v>171</v>
      </c>
      <c r="O42" s="8"/>
      <c r="P42" s="8" t="s">
        <v>26</v>
      </c>
      <c r="Q42" s="9" t="s">
        <v>124</v>
      </c>
      <c r="R42" s="9" t="s">
        <v>363</v>
      </c>
      <c r="S42" s="8" t="s">
        <v>364</v>
      </c>
      <c r="T42" s="9" t="s">
        <v>365</v>
      </c>
      <c r="U42" s="9" t="s">
        <v>366</v>
      </c>
      <c r="V42" s="9" t="s">
        <v>456</v>
      </c>
    </row>
    <row r="43" spans="2:22" ht="27" x14ac:dyDescent="0.25">
      <c r="B43" s="18" t="s">
        <v>571</v>
      </c>
      <c r="C43" s="18"/>
      <c r="D43" s="8">
        <v>36</v>
      </c>
      <c r="E43" s="28" t="s">
        <v>343</v>
      </c>
      <c r="F43" s="8" t="s">
        <v>344</v>
      </c>
      <c r="G43" s="8" t="s">
        <v>28</v>
      </c>
      <c r="H43" s="8" t="s">
        <v>1</v>
      </c>
      <c r="I43" s="8" t="s">
        <v>115</v>
      </c>
      <c r="J43" s="8">
        <v>2</v>
      </c>
      <c r="K43" s="3">
        <v>40771</v>
      </c>
      <c r="L43" s="11">
        <v>24000</v>
      </c>
      <c r="M43" s="11">
        <v>142000</v>
      </c>
      <c r="N43" s="8" t="s">
        <v>25</v>
      </c>
      <c r="O43" s="8">
        <v>2011</v>
      </c>
      <c r="P43" s="8" t="s">
        <v>71</v>
      </c>
      <c r="Q43" s="9" t="s">
        <v>20</v>
      </c>
      <c r="R43" s="9" t="s">
        <v>345</v>
      </c>
      <c r="S43" s="8" t="s">
        <v>403</v>
      </c>
      <c r="T43" s="9" t="s">
        <v>404</v>
      </c>
      <c r="U43" s="9" t="s">
        <v>375</v>
      </c>
      <c r="V43" s="9" t="s">
        <v>456</v>
      </c>
    </row>
    <row r="44" spans="2:22" ht="18" x14ac:dyDescent="0.25">
      <c r="B44" s="18" t="s">
        <v>571</v>
      </c>
      <c r="C44" s="34" t="s">
        <v>25</v>
      </c>
      <c r="D44" s="8">
        <v>37</v>
      </c>
      <c r="E44" s="21" t="s">
        <v>262</v>
      </c>
      <c r="F44" s="20" t="s">
        <v>263</v>
      </c>
      <c r="G44" s="8" t="s">
        <v>28</v>
      </c>
      <c r="H44" s="8" t="s">
        <v>28</v>
      </c>
      <c r="I44" s="8" t="s">
        <v>54</v>
      </c>
      <c r="J44" s="8">
        <v>3</v>
      </c>
      <c r="K44" s="3">
        <v>40772</v>
      </c>
      <c r="L44" s="11">
        <v>254000</v>
      </c>
      <c r="M44" s="8" t="s">
        <v>171</v>
      </c>
      <c r="N44" s="8" t="s">
        <v>171</v>
      </c>
      <c r="O44" s="8">
        <v>2006</v>
      </c>
      <c r="P44" s="8" t="s">
        <v>26</v>
      </c>
      <c r="Q44" s="9" t="s">
        <v>20</v>
      </c>
      <c r="R44" s="9" t="s">
        <v>264</v>
      </c>
      <c r="S44" s="8" t="s">
        <v>265</v>
      </c>
      <c r="T44" s="9" t="s">
        <v>266</v>
      </c>
      <c r="U44" s="9" t="s">
        <v>267</v>
      </c>
      <c r="V44" s="9" t="s">
        <v>456</v>
      </c>
    </row>
    <row r="45" spans="2:22" ht="27" x14ac:dyDescent="0.25">
      <c r="B45" s="18" t="s">
        <v>571</v>
      </c>
      <c r="C45" s="18"/>
      <c r="D45" s="8">
        <v>38</v>
      </c>
      <c r="E45" s="9" t="s">
        <v>242</v>
      </c>
      <c r="F45" s="8" t="s">
        <v>243</v>
      </c>
      <c r="G45" s="8" t="s">
        <v>1</v>
      </c>
      <c r="H45" s="8" t="s">
        <v>1</v>
      </c>
      <c r="I45" s="8" t="s">
        <v>65</v>
      </c>
      <c r="J45" s="8">
        <v>5</v>
      </c>
      <c r="K45" s="3">
        <v>40774</v>
      </c>
      <c r="L45" s="11"/>
      <c r="M45" s="8" t="s">
        <v>171</v>
      </c>
      <c r="N45" s="9" t="s">
        <v>383</v>
      </c>
      <c r="O45" s="8"/>
      <c r="P45" s="8" t="s">
        <v>36</v>
      </c>
      <c r="Q45" s="9" t="s">
        <v>40</v>
      </c>
      <c r="R45" s="9" t="s">
        <v>244</v>
      </c>
      <c r="S45" s="8" t="s">
        <v>245</v>
      </c>
      <c r="T45" s="9" t="s">
        <v>246</v>
      </c>
      <c r="U45" s="9" t="s">
        <v>247</v>
      </c>
      <c r="V45" s="9" t="s">
        <v>459</v>
      </c>
    </row>
    <row r="46" spans="2:22" ht="27" x14ac:dyDescent="0.25">
      <c r="B46" s="18" t="s">
        <v>570</v>
      </c>
      <c r="C46" s="18"/>
      <c r="D46" s="8">
        <v>39</v>
      </c>
      <c r="E46" s="9" t="s">
        <v>248</v>
      </c>
      <c r="F46" s="8" t="s">
        <v>249</v>
      </c>
      <c r="G46" s="8" t="s">
        <v>28</v>
      </c>
      <c r="H46" s="8" t="s">
        <v>1</v>
      </c>
      <c r="I46" s="8" t="s">
        <v>65</v>
      </c>
      <c r="J46" s="8">
        <v>3</v>
      </c>
      <c r="K46" s="3">
        <v>40777</v>
      </c>
      <c r="L46" s="11">
        <v>672840</v>
      </c>
      <c r="M46" s="11">
        <v>100000</v>
      </c>
      <c r="N46" s="8" t="s">
        <v>25</v>
      </c>
      <c r="O46" s="8">
        <v>2009</v>
      </c>
      <c r="P46" s="8" t="s">
        <v>71</v>
      </c>
      <c r="Q46" s="9" t="s">
        <v>40</v>
      </c>
      <c r="R46" s="9" t="s">
        <v>250</v>
      </c>
      <c r="S46" s="8" t="s">
        <v>251</v>
      </c>
      <c r="T46" s="9" t="s">
        <v>252</v>
      </c>
      <c r="U46" s="9" t="s">
        <v>253</v>
      </c>
      <c r="V46" s="9" t="s">
        <v>456</v>
      </c>
    </row>
    <row r="47" spans="2:22" ht="27" x14ac:dyDescent="0.25">
      <c r="B47" s="18" t="s">
        <v>571</v>
      </c>
      <c r="C47" s="18"/>
      <c r="D47" s="8">
        <v>40</v>
      </c>
      <c r="E47" s="9" t="s">
        <v>225</v>
      </c>
      <c r="F47" s="8" t="s">
        <v>226</v>
      </c>
      <c r="G47" s="8" t="s">
        <v>1</v>
      </c>
      <c r="H47" s="8" t="s">
        <v>1</v>
      </c>
      <c r="I47" s="8" t="s">
        <v>65</v>
      </c>
      <c r="J47" s="8">
        <v>1</v>
      </c>
      <c r="K47" s="3">
        <v>40786</v>
      </c>
      <c r="L47" s="11"/>
      <c r="M47" s="8" t="s">
        <v>171</v>
      </c>
      <c r="N47" s="8" t="s">
        <v>171</v>
      </c>
      <c r="O47" s="8"/>
      <c r="P47" s="8" t="s">
        <v>36</v>
      </c>
      <c r="Q47" s="9" t="s">
        <v>40</v>
      </c>
      <c r="R47" s="9" t="s">
        <v>227</v>
      </c>
      <c r="S47" s="8" t="s">
        <v>228</v>
      </c>
      <c r="T47" s="9" t="s">
        <v>382</v>
      </c>
      <c r="U47" s="9" t="s">
        <v>229</v>
      </c>
      <c r="V47" s="9" t="s">
        <v>459</v>
      </c>
    </row>
    <row r="48" spans="2:22" ht="27" x14ac:dyDescent="0.25">
      <c r="B48" s="18" t="s">
        <v>570</v>
      </c>
      <c r="C48" s="18"/>
      <c r="D48" s="8">
        <v>41</v>
      </c>
      <c r="E48" s="8" t="s">
        <v>605</v>
      </c>
      <c r="F48" s="8" t="s">
        <v>146</v>
      </c>
      <c r="G48" s="8" t="s">
        <v>28</v>
      </c>
      <c r="H48" s="8" t="s">
        <v>1</v>
      </c>
      <c r="I48" s="8" t="s">
        <v>45</v>
      </c>
      <c r="J48" s="8">
        <v>4</v>
      </c>
      <c r="K48" s="3">
        <v>40787</v>
      </c>
      <c r="L48" s="11">
        <v>211000</v>
      </c>
      <c r="M48" s="8">
        <v>100000</v>
      </c>
      <c r="N48" s="8" t="s">
        <v>25</v>
      </c>
      <c r="O48" s="8">
        <v>2009</v>
      </c>
      <c r="P48" s="8" t="s">
        <v>26</v>
      </c>
      <c r="Q48" s="9" t="s">
        <v>40</v>
      </c>
      <c r="R48" s="8" t="s">
        <v>147</v>
      </c>
      <c r="S48" s="9" t="s">
        <v>328</v>
      </c>
      <c r="T48" s="9" t="s">
        <v>138</v>
      </c>
      <c r="U48" s="9" t="s">
        <v>327</v>
      </c>
      <c r="V48" s="9" t="s">
        <v>456</v>
      </c>
    </row>
    <row r="49" spans="2:22" ht="27" x14ac:dyDescent="0.25">
      <c r="B49" s="18" t="s">
        <v>571</v>
      </c>
      <c r="C49" s="18"/>
      <c r="D49" s="8">
        <v>42</v>
      </c>
      <c r="E49" s="9" t="s">
        <v>235</v>
      </c>
      <c r="F49" s="8" t="s">
        <v>236</v>
      </c>
      <c r="G49" s="8" t="s">
        <v>28</v>
      </c>
      <c r="H49" s="8" t="s">
        <v>1</v>
      </c>
      <c r="I49" s="8" t="s">
        <v>241</v>
      </c>
      <c r="J49" s="8">
        <v>5</v>
      </c>
      <c r="K49" s="3">
        <v>40788</v>
      </c>
      <c r="L49" s="11">
        <v>323000</v>
      </c>
      <c r="M49" s="8" t="s">
        <v>171</v>
      </c>
      <c r="N49" s="8" t="s">
        <v>171</v>
      </c>
      <c r="O49" s="8">
        <v>2010</v>
      </c>
      <c r="P49" s="8" t="s">
        <v>26</v>
      </c>
      <c r="Q49" s="9" t="s">
        <v>40</v>
      </c>
      <c r="R49" s="9" t="s">
        <v>237</v>
      </c>
      <c r="S49" s="8" t="s">
        <v>238</v>
      </c>
      <c r="T49" s="9" t="s">
        <v>239</v>
      </c>
      <c r="U49" s="9" t="s">
        <v>240</v>
      </c>
      <c r="V49" s="9" t="s">
        <v>455</v>
      </c>
    </row>
    <row r="50" spans="2:22" ht="27" x14ac:dyDescent="0.25">
      <c r="B50" s="18" t="s">
        <v>570</v>
      </c>
      <c r="C50" s="18"/>
      <c r="D50" s="8">
        <v>43</v>
      </c>
      <c r="E50" s="22" t="s">
        <v>387</v>
      </c>
      <c r="F50" s="19" t="s">
        <v>411</v>
      </c>
      <c r="G50" s="8" t="s">
        <v>28</v>
      </c>
      <c r="H50" s="8" t="s">
        <v>28</v>
      </c>
      <c r="I50" s="8" t="s">
        <v>83</v>
      </c>
      <c r="J50" s="8">
        <v>3</v>
      </c>
      <c r="K50" s="3">
        <v>40788</v>
      </c>
      <c r="L50" s="11"/>
      <c r="M50" s="8" t="s">
        <v>171</v>
      </c>
      <c r="N50" s="8" t="s">
        <v>171</v>
      </c>
      <c r="O50" s="8">
        <v>2000</v>
      </c>
      <c r="P50" s="8" t="s">
        <v>26</v>
      </c>
      <c r="Q50" s="9" t="s">
        <v>20</v>
      </c>
      <c r="R50" s="9" t="s">
        <v>414</v>
      </c>
      <c r="S50" s="10" t="s">
        <v>412</v>
      </c>
      <c r="T50" s="9" t="s">
        <v>415</v>
      </c>
      <c r="U50" s="9" t="s">
        <v>413</v>
      </c>
      <c r="V50" s="9" t="s">
        <v>456</v>
      </c>
    </row>
    <row r="51" spans="2:22" ht="27" x14ac:dyDescent="0.25">
      <c r="B51" s="18" t="s">
        <v>571</v>
      </c>
      <c r="C51" s="18"/>
      <c r="D51" s="8">
        <v>44</v>
      </c>
      <c r="E51" s="20" t="s">
        <v>154</v>
      </c>
      <c r="F51" s="20" t="s">
        <v>155</v>
      </c>
      <c r="G51" s="8" t="s">
        <v>28</v>
      </c>
      <c r="H51" s="8" t="s">
        <v>28</v>
      </c>
      <c r="I51" s="8" t="s">
        <v>65</v>
      </c>
      <c r="J51" s="8">
        <v>5</v>
      </c>
      <c r="K51" s="3">
        <v>40798</v>
      </c>
      <c r="L51" s="11"/>
      <c r="M51" s="8"/>
      <c r="N51" s="8"/>
      <c r="O51" s="9" t="s">
        <v>139</v>
      </c>
      <c r="P51" s="8" t="s">
        <v>26</v>
      </c>
      <c r="Q51" s="9" t="s">
        <v>124</v>
      </c>
      <c r="R51" s="9" t="s">
        <v>156</v>
      </c>
      <c r="S51" s="8">
        <v>8616124835</v>
      </c>
      <c r="T51" s="9" t="s">
        <v>157</v>
      </c>
      <c r="U51" s="9" t="s">
        <v>158</v>
      </c>
      <c r="V51" s="9" t="s">
        <v>456</v>
      </c>
    </row>
    <row r="52" spans="2:22" ht="18" x14ac:dyDescent="0.25">
      <c r="B52" s="18" t="s">
        <v>571</v>
      </c>
      <c r="C52" s="18"/>
      <c r="D52" s="8">
        <v>45</v>
      </c>
      <c r="E52" s="8" t="s">
        <v>446</v>
      </c>
      <c r="F52" s="8" t="s">
        <v>60</v>
      </c>
      <c r="G52" s="8" t="s">
        <v>1</v>
      </c>
      <c r="H52" s="8" t="s">
        <v>1</v>
      </c>
      <c r="I52" s="8" t="s">
        <v>121</v>
      </c>
      <c r="J52" s="8">
        <v>2</v>
      </c>
      <c r="K52" s="3">
        <v>40826</v>
      </c>
      <c r="L52" s="11"/>
      <c r="M52" s="8" t="s">
        <v>35</v>
      </c>
      <c r="N52" s="8" t="s">
        <v>35</v>
      </c>
      <c r="O52" s="8">
        <v>2008</v>
      </c>
      <c r="P52" s="8" t="s">
        <v>36</v>
      </c>
      <c r="Q52" s="9" t="s">
        <v>20</v>
      </c>
      <c r="R52" s="9" t="s">
        <v>61</v>
      </c>
      <c r="S52" s="8" t="s">
        <v>62</v>
      </c>
      <c r="T52" s="9" t="s">
        <v>63</v>
      </c>
      <c r="U52" s="9" t="s">
        <v>64</v>
      </c>
      <c r="V52" s="9" t="s">
        <v>456</v>
      </c>
    </row>
    <row r="53" spans="2:22" ht="27" x14ac:dyDescent="0.25">
      <c r="B53" s="18" t="s">
        <v>571</v>
      </c>
      <c r="C53" s="34" t="s">
        <v>25</v>
      </c>
      <c r="D53" s="8">
        <v>46</v>
      </c>
      <c r="E53" s="30" t="s">
        <v>230</v>
      </c>
      <c r="F53" s="31" t="s">
        <v>231</v>
      </c>
      <c r="G53" s="8" t="s">
        <v>28</v>
      </c>
      <c r="H53" s="8" t="s">
        <v>28</v>
      </c>
      <c r="I53" s="8" t="s">
        <v>65</v>
      </c>
      <c r="J53" s="8">
        <v>3</v>
      </c>
      <c r="K53" s="3">
        <v>40819</v>
      </c>
      <c r="L53" s="11">
        <v>898802.3</v>
      </c>
      <c r="M53" s="8" t="s">
        <v>171</v>
      </c>
      <c r="N53" s="8" t="s">
        <v>171</v>
      </c>
      <c r="O53" s="8">
        <v>2012</v>
      </c>
      <c r="P53" s="8" t="s">
        <v>26</v>
      </c>
      <c r="Q53" s="9" t="s">
        <v>20</v>
      </c>
      <c r="R53" s="9" t="s">
        <v>232</v>
      </c>
      <c r="S53" s="8" t="s">
        <v>233</v>
      </c>
      <c r="T53" s="9" t="s">
        <v>63</v>
      </c>
      <c r="U53" s="9" t="s">
        <v>234</v>
      </c>
      <c r="V53" s="9" t="s">
        <v>456</v>
      </c>
    </row>
    <row r="54" spans="2:22" ht="27" x14ac:dyDescent="0.25">
      <c r="B54" s="18" t="s">
        <v>570</v>
      </c>
      <c r="C54" s="18"/>
      <c r="D54" s="8">
        <v>47</v>
      </c>
      <c r="E54" s="8" t="s">
        <v>165</v>
      </c>
      <c r="F54" s="8" t="s">
        <v>166</v>
      </c>
      <c r="G54" s="8" t="s">
        <v>28</v>
      </c>
      <c r="H54" s="8" t="s">
        <v>1</v>
      </c>
      <c r="I54" s="8" t="s">
        <v>65</v>
      </c>
      <c r="J54" s="8">
        <v>2</v>
      </c>
      <c r="K54" s="3">
        <v>40892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20</v>
      </c>
      <c r="R54" s="9" t="s">
        <v>167</v>
      </c>
      <c r="S54" s="8" t="s">
        <v>168</v>
      </c>
      <c r="T54" s="9" t="s">
        <v>169</v>
      </c>
      <c r="U54" s="9" t="s">
        <v>170</v>
      </c>
      <c r="V54" s="9" t="s">
        <v>456</v>
      </c>
    </row>
    <row r="55" spans="2:22" ht="27" x14ac:dyDescent="0.25">
      <c r="B55" s="18" t="s">
        <v>571</v>
      </c>
      <c r="C55" s="34" t="s">
        <v>25</v>
      </c>
      <c r="D55" s="8">
        <v>48</v>
      </c>
      <c r="E55" s="20" t="s">
        <v>549</v>
      </c>
      <c r="F55" s="20" t="s">
        <v>177</v>
      </c>
      <c r="G55" s="8" t="s">
        <v>28</v>
      </c>
      <c r="H55" s="8" t="s">
        <v>28</v>
      </c>
      <c r="I55" s="8" t="s">
        <v>27</v>
      </c>
      <c r="J55" s="8">
        <v>4</v>
      </c>
      <c r="K55" s="3">
        <v>40943</v>
      </c>
      <c r="L55" s="11"/>
      <c r="M55" s="8" t="s">
        <v>171</v>
      </c>
      <c r="N55" s="8" t="s">
        <v>171</v>
      </c>
      <c r="O55" s="8"/>
      <c r="P55" s="8" t="s">
        <v>26</v>
      </c>
      <c r="Q55" s="9" t="s">
        <v>124</v>
      </c>
      <c r="R55" s="9" t="s">
        <v>178</v>
      </c>
      <c r="S55" s="8" t="s">
        <v>179</v>
      </c>
      <c r="T55" s="9" t="s">
        <v>180</v>
      </c>
      <c r="U55" s="9" t="s">
        <v>181</v>
      </c>
      <c r="V55" s="9" t="s">
        <v>455</v>
      </c>
    </row>
    <row r="56" spans="2:22" ht="27" x14ac:dyDescent="0.25">
      <c r="B56" s="18" t="s">
        <v>570</v>
      </c>
      <c r="C56" s="18"/>
      <c r="D56" s="8">
        <v>49</v>
      </c>
      <c r="E56" s="9" t="s">
        <v>321</v>
      </c>
      <c r="F56" s="8" t="s">
        <v>322</v>
      </c>
      <c r="G56" s="8" t="s">
        <v>1</v>
      </c>
      <c r="H56" s="8" t="s">
        <v>1</v>
      </c>
      <c r="I56" s="8" t="s">
        <v>65</v>
      </c>
      <c r="J56" s="8">
        <v>2</v>
      </c>
      <c r="K56" s="3">
        <v>40945</v>
      </c>
      <c r="L56" s="16"/>
      <c r="M56" s="8" t="s">
        <v>171</v>
      </c>
      <c r="N56" s="8" t="s">
        <v>171</v>
      </c>
      <c r="O56" s="8"/>
      <c r="P56" s="8" t="s">
        <v>36</v>
      </c>
      <c r="Q56" s="9" t="s">
        <v>124</v>
      </c>
      <c r="R56" s="9" t="s">
        <v>323</v>
      </c>
      <c r="S56" s="8" t="s">
        <v>324</v>
      </c>
      <c r="T56" s="9" t="s">
        <v>329</v>
      </c>
      <c r="U56" s="9" t="s">
        <v>325</v>
      </c>
      <c r="V56" s="9" t="s">
        <v>456</v>
      </c>
    </row>
    <row r="57" spans="2:22" ht="36" x14ac:dyDescent="0.25">
      <c r="B57" s="18" t="s">
        <v>571</v>
      </c>
      <c r="C57" s="18"/>
      <c r="D57" s="8">
        <v>50</v>
      </c>
      <c r="E57" s="9" t="s">
        <v>259</v>
      </c>
      <c r="F57" s="8" t="s">
        <v>260</v>
      </c>
      <c r="G57" s="8" t="s">
        <v>1</v>
      </c>
      <c r="H57" s="8" t="s">
        <v>1</v>
      </c>
      <c r="I57" s="8" t="s">
        <v>65</v>
      </c>
      <c r="J57" s="8">
        <v>2</v>
      </c>
      <c r="K57" s="3">
        <v>40948</v>
      </c>
      <c r="L57" s="11"/>
      <c r="M57" s="8" t="s">
        <v>171</v>
      </c>
      <c r="N57" s="8" t="s">
        <v>171</v>
      </c>
      <c r="O57" s="8"/>
      <c r="P57" s="8" t="s">
        <v>36</v>
      </c>
      <c r="Q57" s="9" t="s">
        <v>40</v>
      </c>
      <c r="R57" s="9" t="s">
        <v>261</v>
      </c>
      <c r="S57" s="8"/>
      <c r="T57" s="9" t="s">
        <v>385</v>
      </c>
      <c r="U57" s="9" t="s">
        <v>384</v>
      </c>
      <c r="V57" s="9" t="s">
        <v>456</v>
      </c>
    </row>
    <row r="58" spans="2:22" ht="18" x14ac:dyDescent="0.25">
      <c r="B58" s="18" t="s">
        <v>571</v>
      </c>
      <c r="C58" s="18"/>
      <c r="D58" s="8">
        <v>51</v>
      </c>
      <c r="E58" s="8" t="s">
        <v>135</v>
      </c>
      <c r="F58" s="8" t="s">
        <v>136</v>
      </c>
      <c r="G58" s="8" t="s">
        <v>1</v>
      </c>
      <c r="H58" s="8" t="s">
        <v>1</v>
      </c>
      <c r="I58" s="8" t="s">
        <v>45</v>
      </c>
      <c r="J58" s="8">
        <v>4</v>
      </c>
      <c r="K58" s="3">
        <v>40949</v>
      </c>
      <c r="L58" s="11"/>
      <c r="M58" s="8" t="s">
        <v>1</v>
      </c>
      <c r="N58" s="8" t="s">
        <v>1</v>
      </c>
      <c r="O58" s="9"/>
      <c r="P58" s="8" t="s">
        <v>36</v>
      </c>
      <c r="Q58" s="9" t="s">
        <v>124</v>
      </c>
      <c r="R58" s="9" t="s">
        <v>137</v>
      </c>
      <c r="S58" s="9" t="s">
        <v>379</v>
      </c>
      <c r="T58" s="9" t="s">
        <v>380</v>
      </c>
      <c r="U58" s="9" t="s">
        <v>381</v>
      </c>
      <c r="V58" s="9" t="s">
        <v>456</v>
      </c>
    </row>
    <row r="59" spans="2:22" ht="27" x14ac:dyDescent="0.25">
      <c r="B59" s="18" t="s">
        <v>571</v>
      </c>
      <c r="C59" s="18"/>
      <c r="D59" s="8">
        <v>52</v>
      </c>
      <c r="E59" s="9" t="s">
        <v>292</v>
      </c>
      <c r="F59" s="8" t="s">
        <v>293</v>
      </c>
      <c r="G59" s="8" t="s">
        <v>1</v>
      </c>
      <c r="H59" s="8" t="s">
        <v>1</v>
      </c>
      <c r="I59" s="8" t="s">
        <v>27</v>
      </c>
      <c r="J59" s="8">
        <v>4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294</v>
      </c>
      <c r="S59" s="8" t="s">
        <v>295</v>
      </c>
      <c r="T59" s="9" t="s">
        <v>296</v>
      </c>
      <c r="U59" s="9" t="s">
        <v>297</v>
      </c>
      <c r="V59" s="9" t="s">
        <v>456</v>
      </c>
    </row>
    <row r="60" spans="2:22" ht="27" x14ac:dyDescent="0.25">
      <c r="B60" s="18" t="s">
        <v>571</v>
      </c>
      <c r="C60" s="18"/>
      <c r="D60" s="8">
        <v>53</v>
      </c>
      <c r="E60" s="9" t="s">
        <v>298</v>
      </c>
      <c r="F60" s="9" t="s">
        <v>475</v>
      </c>
      <c r="G60" s="8" t="s">
        <v>1</v>
      </c>
      <c r="H60" s="8" t="s">
        <v>1</v>
      </c>
      <c r="I60" s="8" t="s">
        <v>27</v>
      </c>
      <c r="J60" s="8">
        <v>2</v>
      </c>
      <c r="K60" s="3">
        <v>40952</v>
      </c>
      <c r="L60" s="11"/>
      <c r="M60" s="8" t="s">
        <v>171</v>
      </c>
      <c r="N60" s="8" t="s">
        <v>171</v>
      </c>
      <c r="O60" s="8" t="s">
        <v>216</v>
      </c>
      <c r="P60" s="8" t="s">
        <v>36</v>
      </c>
      <c r="Q60" s="9" t="s">
        <v>40</v>
      </c>
      <c r="R60" s="9" t="s">
        <v>299</v>
      </c>
      <c r="S60" s="8" t="s">
        <v>300</v>
      </c>
      <c r="T60" s="9" t="s">
        <v>301</v>
      </c>
      <c r="U60" s="9" t="s">
        <v>302</v>
      </c>
      <c r="V60" s="9" t="s">
        <v>455</v>
      </c>
    </row>
    <row r="61" spans="2:22" ht="27" x14ac:dyDescent="0.25">
      <c r="B61" s="18" t="s">
        <v>571</v>
      </c>
      <c r="C61" s="18"/>
      <c r="D61" s="8">
        <v>54</v>
      </c>
      <c r="E61" s="9" t="s">
        <v>303</v>
      </c>
      <c r="F61" s="8" t="s">
        <v>304</v>
      </c>
      <c r="G61" s="8" t="s">
        <v>1</v>
      </c>
      <c r="H61" s="8" t="s">
        <v>1</v>
      </c>
      <c r="I61" s="8" t="s">
        <v>27</v>
      </c>
      <c r="J61" s="8">
        <v>2</v>
      </c>
      <c r="K61" s="3">
        <v>40952</v>
      </c>
      <c r="L61" s="11"/>
      <c r="M61" s="8" t="s">
        <v>171</v>
      </c>
      <c r="N61" s="8" t="s">
        <v>171</v>
      </c>
      <c r="O61" s="8" t="s">
        <v>216</v>
      </c>
      <c r="P61" s="8" t="s">
        <v>36</v>
      </c>
      <c r="Q61" s="9" t="s">
        <v>40</v>
      </c>
      <c r="R61" s="9" t="s">
        <v>305</v>
      </c>
      <c r="S61" s="8" t="s">
        <v>306</v>
      </c>
      <c r="T61" s="9" t="s">
        <v>307</v>
      </c>
      <c r="U61" s="9" t="s">
        <v>308</v>
      </c>
      <c r="V61" s="9" t="s">
        <v>456</v>
      </c>
    </row>
    <row r="62" spans="2:22" ht="18" x14ac:dyDescent="0.25">
      <c r="B62" s="18" t="s">
        <v>571</v>
      </c>
      <c r="C62" s="18"/>
      <c r="D62" s="8">
        <v>55</v>
      </c>
      <c r="E62" s="9" t="s">
        <v>450</v>
      </c>
      <c r="F62" s="8" t="s">
        <v>451</v>
      </c>
      <c r="G62" s="8" t="s">
        <v>1</v>
      </c>
      <c r="H62" s="8" t="s">
        <v>1</v>
      </c>
      <c r="I62" s="8" t="s">
        <v>45</v>
      </c>
      <c r="J62" s="8">
        <v>4</v>
      </c>
      <c r="K62" s="3">
        <v>41170</v>
      </c>
      <c r="L62" s="11"/>
      <c r="M62" s="8" t="s">
        <v>171</v>
      </c>
      <c r="N62" s="8" t="s">
        <v>171</v>
      </c>
      <c r="O62" s="8"/>
      <c r="P62" s="8" t="s">
        <v>36</v>
      </c>
      <c r="Q62" s="9" t="s">
        <v>40</v>
      </c>
      <c r="R62" s="9" t="s">
        <v>450</v>
      </c>
      <c r="S62" s="8" t="s">
        <v>452</v>
      </c>
      <c r="T62" s="9" t="s">
        <v>453</v>
      </c>
      <c r="U62" s="9" t="s">
        <v>454</v>
      </c>
      <c r="V62" s="9" t="s">
        <v>455</v>
      </c>
    </row>
    <row r="63" spans="2:22" ht="27" x14ac:dyDescent="0.25">
      <c r="B63" s="18" t="s">
        <v>570</v>
      </c>
      <c r="C63" s="18"/>
      <c r="D63" s="8">
        <v>56</v>
      </c>
      <c r="E63" s="9" t="s">
        <v>309</v>
      </c>
      <c r="F63" s="8" t="s">
        <v>310</v>
      </c>
      <c r="G63" s="8" t="s">
        <v>28</v>
      </c>
      <c r="H63" s="8" t="s">
        <v>1</v>
      </c>
      <c r="I63" s="8" t="s">
        <v>115</v>
      </c>
      <c r="J63" s="8">
        <v>3</v>
      </c>
      <c r="K63" s="3">
        <v>40987</v>
      </c>
      <c r="L63" s="11"/>
      <c r="M63" s="8" t="s">
        <v>171</v>
      </c>
      <c r="N63" s="8" t="s">
        <v>171</v>
      </c>
      <c r="O63" s="8">
        <v>2007</v>
      </c>
      <c r="P63" s="8" t="s">
        <v>36</v>
      </c>
      <c r="Q63" s="9" t="s">
        <v>40</v>
      </c>
      <c r="R63" s="9" t="s">
        <v>311</v>
      </c>
      <c r="S63" s="8" t="s">
        <v>312</v>
      </c>
      <c r="T63" s="9" t="s">
        <v>313</v>
      </c>
      <c r="U63" s="9" t="s">
        <v>314</v>
      </c>
      <c r="V63" s="9" t="s">
        <v>455</v>
      </c>
    </row>
    <row r="64" spans="2:22" ht="36" x14ac:dyDescent="0.25">
      <c r="B64" s="18" t="s">
        <v>570</v>
      </c>
      <c r="C64" s="34" t="s">
        <v>25</v>
      </c>
      <c r="D64" s="8">
        <v>57</v>
      </c>
      <c r="E64" s="20" t="s">
        <v>140</v>
      </c>
      <c r="F64" s="20" t="s">
        <v>141</v>
      </c>
      <c r="G64" s="8" t="s">
        <v>28</v>
      </c>
      <c r="H64" s="8" t="s">
        <v>28</v>
      </c>
      <c r="I64" s="8" t="s">
        <v>65</v>
      </c>
      <c r="J64" s="8">
        <v>3</v>
      </c>
      <c r="K64" s="3">
        <v>40990</v>
      </c>
      <c r="L64" s="11"/>
      <c r="M64" s="8" t="s">
        <v>1</v>
      </c>
      <c r="N64" s="8" t="s">
        <v>1</v>
      </c>
      <c r="O64" s="8">
        <v>2012</v>
      </c>
      <c r="P64" s="8" t="s">
        <v>26</v>
      </c>
      <c r="Q64" s="9" t="s">
        <v>20</v>
      </c>
      <c r="R64" s="9" t="s">
        <v>142</v>
      </c>
      <c r="S64" s="8" t="s">
        <v>143</v>
      </c>
      <c r="T64" s="9" t="s">
        <v>144</v>
      </c>
      <c r="U64" s="9" t="s">
        <v>145</v>
      </c>
      <c r="V64" s="9" t="s">
        <v>456</v>
      </c>
    </row>
    <row r="65" spans="2:22" ht="27" x14ac:dyDescent="0.25">
      <c r="B65" s="18" t="s">
        <v>570</v>
      </c>
      <c r="C65" s="34" t="s">
        <v>25</v>
      </c>
      <c r="D65" s="8">
        <v>58</v>
      </c>
      <c r="E65" s="20" t="s">
        <v>182</v>
      </c>
      <c r="F65" s="20" t="s">
        <v>183</v>
      </c>
      <c r="G65" s="8" t="s">
        <v>28</v>
      </c>
      <c r="H65" s="8" t="s">
        <v>28</v>
      </c>
      <c r="I65" s="8" t="s">
        <v>187</v>
      </c>
      <c r="J65" s="8">
        <v>5</v>
      </c>
      <c r="K65" s="3">
        <v>40995</v>
      </c>
      <c r="L65" s="11">
        <v>473776</v>
      </c>
      <c r="M65" s="8" t="s">
        <v>171</v>
      </c>
      <c r="N65" s="8" t="s">
        <v>171</v>
      </c>
      <c r="O65" s="8">
        <v>2009</v>
      </c>
      <c r="P65" s="8" t="s">
        <v>26</v>
      </c>
      <c r="Q65" s="9" t="s">
        <v>124</v>
      </c>
      <c r="R65" s="9" t="s">
        <v>184</v>
      </c>
      <c r="S65" s="8" t="s">
        <v>449</v>
      </c>
      <c r="T65" s="9" t="s">
        <v>185</v>
      </c>
      <c r="U65" s="9" t="s">
        <v>186</v>
      </c>
      <c r="V65" s="9" t="s">
        <v>456</v>
      </c>
    </row>
    <row r="66" spans="2:22" ht="27" x14ac:dyDescent="0.25">
      <c r="B66" s="18" t="s">
        <v>570</v>
      </c>
      <c r="C66" s="18"/>
      <c r="D66" s="8">
        <v>59</v>
      </c>
      <c r="E66" s="8" t="s">
        <v>159</v>
      </c>
      <c r="F66" s="8" t="s">
        <v>160</v>
      </c>
      <c r="G66" s="8" t="s">
        <v>28</v>
      </c>
      <c r="H66" s="8" t="s">
        <v>1</v>
      </c>
      <c r="I66" s="8" t="s">
        <v>65</v>
      </c>
      <c r="J66" s="8">
        <v>2</v>
      </c>
      <c r="K66" s="3">
        <v>41038</v>
      </c>
      <c r="L66" s="11"/>
      <c r="M66" s="8"/>
      <c r="N66" s="8"/>
      <c r="O66" s="8">
        <v>2004</v>
      </c>
      <c r="P66" s="8" t="s">
        <v>36</v>
      </c>
      <c r="Q66" s="9" t="s">
        <v>40</v>
      </c>
      <c r="R66" s="9" t="s">
        <v>161</v>
      </c>
      <c r="S66" s="9" t="s">
        <v>162</v>
      </c>
      <c r="T66" s="9" t="s">
        <v>163</v>
      </c>
      <c r="U66" s="9" t="s">
        <v>164</v>
      </c>
      <c r="V66" s="9" t="s">
        <v>456</v>
      </c>
    </row>
    <row r="67" spans="2:22" ht="27" x14ac:dyDescent="0.25">
      <c r="B67" s="18" t="s">
        <v>570</v>
      </c>
      <c r="C67" s="18"/>
      <c r="D67" s="8">
        <v>60</v>
      </c>
      <c r="E67" s="19" t="s">
        <v>200</v>
      </c>
      <c r="F67" s="19" t="s">
        <v>201</v>
      </c>
      <c r="G67" s="8" t="s">
        <v>28</v>
      </c>
      <c r="H67" s="8" t="s">
        <v>1</v>
      </c>
      <c r="I67" s="8" t="s">
        <v>54</v>
      </c>
      <c r="J67" s="8">
        <v>3</v>
      </c>
      <c r="K67" s="3">
        <v>41050</v>
      </c>
      <c r="L67" s="11"/>
      <c r="M67" s="8" t="s">
        <v>171</v>
      </c>
      <c r="N67" s="8" t="s">
        <v>171</v>
      </c>
      <c r="O67" s="8">
        <v>2011</v>
      </c>
      <c r="P67" s="8" t="s">
        <v>36</v>
      </c>
      <c r="Q67" s="9" t="s">
        <v>124</v>
      </c>
      <c r="R67" s="9" t="s">
        <v>202</v>
      </c>
      <c r="S67" s="8" t="s">
        <v>203</v>
      </c>
      <c r="T67" s="9" t="s">
        <v>204</v>
      </c>
      <c r="U67" s="9" t="s">
        <v>205</v>
      </c>
      <c r="V67" s="9" t="s">
        <v>456</v>
      </c>
    </row>
    <row r="68" spans="2:22" ht="27" x14ac:dyDescent="0.25">
      <c r="B68" s="18" t="s">
        <v>571</v>
      </c>
      <c r="C68" s="18"/>
      <c r="D68" s="8">
        <v>61</v>
      </c>
      <c r="E68" s="21" t="s">
        <v>274</v>
      </c>
      <c r="F68" s="20" t="s">
        <v>275</v>
      </c>
      <c r="G68" s="8" t="s">
        <v>28</v>
      </c>
      <c r="H68" s="8" t="s">
        <v>28</v>
      </c>
      <c r="I68" s="8" t="s">
        <v>45</v>
      </c>
      <c r="J68" s="8">
        <v>5</v>
      </c>
      <c r="K68" s="3">
        <v>41050</v>
      </c>
      <c r="L68" s="11"/>
      <c r="M68" s="8" t="s">
        <v>171</v>
      </c>
      <c r="N68" s="8" t="s">
        <v>171</v>
      </c>
      <c r="O68" s="8" t="s">
        <v>216</v>
      </c>
      <c r="P68" s="8" t="s">
        <v>26</v>
      </c>
      <c r="Q68" s="9" t="s">
        <v>40</v>
      </c>
      <c r="R68" s="9" t="s">
        <v>276</v>
      </c>
      <c r="S68" s="8" t="s">
        <v>277</v>
      </c>
      <c r="T68" s="9" t="s">
        <v>278</v>
      </c>
      <c r="U68" s="9" t="s">
        <v>279</v>
      </c>
      <c r="V68" s="9" t="s">
        <v>456</v>
      </c>
    </row>
    <row r="69" spans="2:22" ht="27" x14ac:dyDescent="0.25">
      <c r="B69" s="18" t="s">
        <v>571</v>
      </c>
      <c r="C69" s="18"/>
      <c r="D69" s="8">
        <v>62</v>
      </c>
      <c r="E69" s="22" t="s">
        <v>286</v>
      </c>
      <c r="F69" s="19" t="s">
        <v>287</v>
      </c>
      <c r="G69" s="8" t="s">
        <v>1</v>
      </c>
      <c r="H69" s="8" t="s">
        <v>1</v>
      </c>
      <c r="I69" s="8" t="s">
        <v>27</v>
      </c>
      <c r="J69" s="8">
        <v>4</v>
      </c>
      <c r="K69" s="3">
        <v>41057</v>
      </c>
      <c r="L69" s="15"/>
      <c r="M69" s="8" t="s">
        <v>171</v>
      </c>
      <c r="N69" s="8" t="s">
        <v>171</v>
      </c>
      <c r="O69" s="8" t="s">
        <v>216</v>
      </c>
      <c r="P69" s="8" t="s">
        <v>36</v>
      </c>
      <c r="Q69" s="9" t="s">
        <v>40</v>
      </c>
      <c r="R69" s="9" t="s">
        <v>288</v>
      </c>
      <c r="S69" s="8" t="s">
        <v>289</v>
      </c>
      <c r="T69" s="9" t="s">
        <v>290</v>
      </c>
      <c r="U69" s="9" t="s">
        <v>291</v>
      </c>
      <c r="V69" s="9" t="s">
        <v>456</v>
      </c>
    </row>
    <row r="70" spans="2:22" ht="30" x14ac:dyDescent="0.25">
      <c r="B70" s="18" t="s">
        <v>571</v>
      </c>
      <c r="C70" s="34" t="s">
        <v>25</v>
      </c>
      <c r="D70" s="8">
        <v>63</v>
      </c>
      <c r="E70" s="20" t="s">
        <v>206</v>
      </c>
      <c r="F70" s="20" t="s">
        <v>207</v>
      </c>
      <c r="G70" s="8" t="s">
        <v>28</v>
      </c>
      <c r="H70" s="8" t="s">
        <v>28</v>
      </c>
      <c r="I70" s="8" t="s">
        <v>187</v>
      </c>
      <c r="J70" s="8">
        <v>5</v>
      </c>
      <c r="K70" s="3">
        <v>41058</v>
      </c>
      <c r="L70" s="11">
        <v>319210</v>
      </c>
      <c r="M70" s="8" t="s">
        <v>171</v>
      </c>
      <c r="N70" s="8" t="s">
        <v>171</v>
      </c>
      <c r="O70" s="8">
        <v>2010</v>
      </c>
      <c r="P70" s="8" t="s">
        <v>26</v>
      </c>
      <c r="Q70" s="9" t="s">
        <v>124</v>
      </c>
      <c r="R70" s="9" t="s">
        <v>208</v>
      </c>
      <c r="S70" s="8" t="s">
        <v>209</v>
      </c>
      <c r="T70" s="27" t="s">
        <v>474</v>
      </c>
      <c r="U70" s="9" t="s">
        <v>210</v>
      </c>
      <c r="V70" s="9" t="s">
        <v>457</v>
      </c>
    </row>
    <row r="71" spans="2:22" ht="27" x14ac:dyDescent="0.25">
      <c r="B71" s="18" t="s">
        <v>571</v>
      </c>
      <c r="C71" s="18"/>
      <c r="D71" s="8">
        <v>64</v>
      </c>
      <c r="E71" s="21" t="s">
        <v>268</v>
      </c>
      <c r="F71" s="20" t="s">
        <v>269</v>
      </c>
      <c r="G71" s="8" t="s">
        <v>28</v>
      </c>
      <c r="H71" s="8" t="s">
        <v>28</v>
      </c>
      <c r="I71" s="8" t="s">
        <v>45</v>
      </c>
      <c r="J71" s="8">
        <v>6</v>
      </c>
      <c r="K71" s="3">
        <v>41058</v>
      </c>
      <c r="L71" s="11">
        <v>148540</v>
      </c>
      <c r="M71" s="8" t="s">
        <v>171</v>
      </c>
      <c r="N71" s="8" t="s">
        <v>171</v>
      </c>
      <c r="O71" s="8">
        <v>1992</v>
      </c>
      <c r="P71" s="8" t="s">
        <v>26</v>
      </c>
      <c r="Q71" s="9" t="s">
        <v>124</v>
      </c>
      <c r="R71" s="9" t="s">
        <v>270</v>
      </c>
      <c r="S71" s="8" t="s">
        <v>271</v>
      </c>
      <c r="T71" s="9" t="s">
        <v>272</v>
      </c>
      <c r="U71" s="9" t="s">
        <v>273</v>
      </c>
      <c r="V71" s="9" t="s">
        <v>456</v>
      </c>
    </row>
    <row r="72" spans="2:22" ht="27" x14ac:dyDescent="0.25">
      <c r="B72" s="18" t="s">
        <v>571</v>
      </c>
      <c r="C72" s="18"/>
      <c r="D72" s="8">
        <v>65</v>
      </c>
      <c r="E72" s="9" t="s">
        <v>280</v>
      </c>
      <c r="F72" s="8" t="s">
        <v>281</v>
      </c>
      <c r="G72" s="8" t="s">
        <v>1</v>
      </c>
      <c r="H72" s="8" t="s">
        <v>1</v>
      </c>
      <c r="I72" s="8" t="s">
        <v>45</v>
      </c>
      <c r="J72" s="8">
        <v>4</v>
      </c>
      <c r="K72" s="3">
        <v>41061</v>
      </c>
      <c r="L72" s="11"/>
      <c r="M72" s="8" t="s">
        <v>171</v>
      </c>
      <c r="N72" s="8" t="s">
        <v>171</v>
      </c>
      <c r="O72" s="8" t="s">
        <v>216</v>
      </c>
      <c r="P72" s="8" t="s">
        <v>36</v>
      </c>
      <c r="Q72" s="9" t="s">
        <v>40</v>
      </c>
      <c r="R72" s="9" t="s">
        <v>282</v>
      </c>
      <c r="S72" s="8" t="s">
        <v>283</v>
      </c>
      <c r="T72" s="9" t="s">
        <v>284</v>
      </c>
      <c r="U72" s="9" t="s">
        <v>285</v>
      </c>
      <c r="V72" s="9" t="s">
        <v>456</v>
      </c>
    </row>
    <row r="73" spans="2:22" ht="27" x14ac:dyDescent="0.25">
      <c r="B73" s="18" t="s">
        <v>571</v>
      </c>
      <c r="C73" s="18"/>
      <c r="D73" s="8">
        <v>66</v>
      </c>
      <c r="E73" s="8" t="s">
        <v>148</v>
      </c>
      <c r="F73" s="8" t="s">
        <v>149</v>
      </c>
      <c r="G73" s="8" t="s">
        <v>1</v>
      </c>
      <c r="H73" s="8" t="s">
        <v>1</v>
      </c>
      <c r="I73" s="8" t="s">
        <v>65</v>
      </c>
      <c r="J73" s="8">
        <v>2</v>
      </c>
      <c r="K73" s="3">
        <v>41078</v>
      </c>
      <c r="L73" s="11"/>
      <c r="M73" s="8"/>
      <c r="N73" s="8"/>
      <c r="O73" s="9" t="s">
        <v>139</v>
      </c>
      <c r="P73" s="8" t="s">
        <v>36</v>
      </c>
      <c r="Q73" s="9" t="s">
        <v>20</v>
      </c>
      <c r="R73" s="8" t="s">
        <v>150</v>
      </c>
      <c r="S73" s="9" t="s">
        <v>151</v>
      </c>
      <c r="T73" s="9" t="s">
        <v>152</v>
      </c>
      <c r="U73" s="9" t="s">
        <v>153</v>
      </c>
      <c r="V73" s="9" t="s">
        <v>455</v>
      </c>
    </row>
    <row r="74" spans="2:22" ht="27" x14ac:dyDescent="0.25">
      <c r="B74" s="18" t="s">
        <v>570</v>
      </c>
      <c r="C74" s="18"/>
      <c r="D74" s="8">
        <v>67</v>
      </c>
      <c r="E74" s="9" t="s">
        <v>315</v>
      </c>
      <c r="F74" s="8" t="s">
        <v>316</v>
      </c>
      <c r="G74" s="8" t="s">
        <v>1</v>
      </c>
      <c r="H74" s="8" t="s">
        <v>1</v>
      </c>
      <c r="I74" s="8" t="s">
        <v>115</v>
      </c>
      <c r="J74" s="8">
        <v>1</v>
      </c>
      <c r="K74" s="3">
        <v>41086</v>
      </c>
      <c r="L74" s="11"/>
      <c r="M74" s="8" t="s">
        <v>171</v>
      </c>
      <c r="N74" s="8" t="s">
        <v>171</v>
      </c>
      <c r="O74" s="8"/>
      <c r="P74" s="8" t="s">
        <v>36</v>
      </c>
      <c r="Q74" s="9" t="s">
        <v>20</v>
      </c>
      <c r="R74" s="9" t="s">
        <v>317</v>
      </c>
      <c r="S74" s="8" t="s">
        <v>318</v>
      </c>
      <c r="T74" s="9" t="s">
        <v>319</v>
      </c>
      <c r="U74" s="9" t="s">
        <v>320</v>
      </c>
      <c r="V74" s="9" t="s">
        <v>456</v>
      </c>
    </row>
    <row r="75" spans="2:22" ht="27" x14ac:dyDescent="0.25">
      <c r="B75" s="18" t="s">
        <v>570</v>
      </c>
      <c r="C75" s="18"/>
      <c r="D75" s="8">
        <v>68</v>
      </c>
      <c r="E75" s="9" t="s">
        <v>409</v>
      </c>
      <c r="F75" s="8" t="s">
        <v>395</v>
      </c>
      <c r="G75" s="8" t="s">
        <v>28</v>
      </c>
      <c r="H75" s="8" t="s">
        <v>1</v>
      </c>
      <c r="I75" s="8" t="s">
        <v>115</v>
      </c>
      <c r="J75" s="8">
        <v>2</v>
      </c>
      <c r="K75" s="3">
        <v>41088</v>
      </c>
      <c r="L75" s="11"/>
      <c r="M75" s="8" t="s">
        <v>171</v>
      </c>
      <c r="N75" s="8" t="s">
        <v>171</v>
      </c>
      <c r="O75" s="8">
        <v>2001</v>
      </c>
      <c r="P75" s="8" t="s">
        <v>36</v>
      </c>
      <c r="Q75" s="9" t="s">
        <v>342</v>
      </c>
      <c r="R75" s="9" t="s">
        <v>419</v>
      </c>
      <c r="S75" s="8" t="s">
        <v>420</v>
      </c>
      <c r="T75" s="9" t="s">
        <v>422</v>
      </c>
      <c r="U75" s="9" t="s">
        <v>421</v>
      </c>
      <c r="V75" s="9" t="s">
        <v>455</v>
      </c>
    </row>
    <row r="76" spans="2:22" ht="27" x14ac:dyDescent="0.25">
      <c r="B76" s="18" t="s">
        <v>570</v>
      </c>
      <c r="C76" s="18"/>
      <c r="D76" s="8">
        <v>69</v>
      </c>
      <c r="E76" s="9" t="s">
        <v>416</v>
      </c>
      <c r="F76" s="8" t="s">
        <v>396</v>
      </c>
      <c r="G76" s="8" t="s">
        <v>28</v>
      </c>
      <c r="H76" s="8" t="s">
        <v>1</v>
      </c>
      <c r="I76" s="8" t="s">
        <v>65</v>
      </c>
      <c r="J76" s="8">
        <v>2</v>
      </c>
      <c r="K76" s="3">
        <v>41127</v>
      </c>
      <c r="L76" s="11"/>
      <c r="M76" s="8" t="s">
        <v>171</v>
      </c>
      <c r="N76" s="8" t="s">
        <v>171</v>
      </c>
      <c r="O76" s="8">
        <v>2007</v>
      </c>
      <c r="P76" s="8" t="s">
        <v>36</v>
      </c>
      <c r="Q76" s="9" t="s">
        <v>20</v>
      </c>
      <c r="R76" s="9" t="s">
        <v>398</v>
      </c>
      <c r="S76" s="8" t="s">
        <v>399</v>
      </c>
      <c r="T76" s="9" t="s">
        <v>400</v>
      </c>
      <c r="U76" s="9" t="s">
        <v>401</v>
      </c>
      <c r="V76" s="9" t="s">
        <v>456</v>
      </c>
    </row>
    <row r="77" spans="2:22" ht="27" x14ac:dyDescent="0.25">
      <c r="B77" s="18" t="s">
        <v>570</v>
      </c>
      <c r="C77" s="18"/>
      <c r="D77" s="8">
        <v>70</v>
      </c>
      <c r="E77" s="9" t="s">
        <v>402</v>
      </c>
      <c r="F77" s="8" t="s">
        <v>397</v>
      </c>
      <c r="G77" s="8" t="s">
        <v>1</v>
      </c>
      <c r="H77" s="8" t="s">
        <v>1</v>
      </c>
      <c r="I77" s="8" t="s">
        <v>65</v>
      </c>
      <c r="J77" s="8">
        <v>2</v>
      </c>
      <c r="K77" s="3">
        <v>41127</v>
      </c>
      <c r="L77" s="11"/>
      <c r="M77" s="8" t="s">
        <v>171</v>
      </c>
      <c r="N77" s="8" t="s">
        <v>171</v>
      </c>
      <c r="O77" s="8">
        <v>1998</v>
      </c>
      <c r="P77" s="8" t="s">
        <v>36</v>
      </c>
      <c r="Q77" s="8" t="s">
        <v>408</v>
      </c>
      <c r="R77" s="9" t="s">
        <v>407</v>
      </c>
      <c r="S77" s="8" t="s">
        <v>418</v>
      </c>
      <c r="T77" s="9"/>
      <c r="U77" s="9" t="s">
        <v>417</v>
      </c>
      <c r="V77" s="9" t="s">
        <v>455</v>
      </c>
    </row>
    <row r="78" spans="2:22" x14ac:dyDescent="0.25">
      <c r="B78" s="18" t="s">
        <v>571</v>
      </c>
      <c r="C78" s="18"/>
      <c r="D78" s="8">
        <v>71</v>
      </c>
      <c r="E78" s="21" t="s">
        <v>406</v>
      </c>
      <c r="F78" s="20" t="s">
        <v>410</v>
      </c>
      <c r="G78" s="8" t="s">
        <v>1</v>
      </c>
      <c r="H78" s="8" t="s">
        <v>28</v>
      </c>
      <c r="I78" s="8" t="s">
        <v>65</v>
      </c>
      <c r="J78" s="8">
        <v>2</v>
      </c>
      <c r="K78" s="3">
        <v>41130</v>
      </c>
      <c r="L78" s="15"/>
      <c r="M78" s="8" t="s">
        <v>171</v>
      </c>
      <c r="N78" s="8" t="s">
        <v>171</v>
      </c>
      <c r="O78" s="15"/>
      <c r="P78" s="8" t="s">
        <v>36</v>
      </c>
      <c r="Q78" s="8" t="s">
        <v>40</v>
      </c>
      <c r="R78" s="9" t="s">
        <v>423</v>
      </c>
      <c r="S78" s="8" t="s">
        <v>424</v>
      </c>
      <c r="T78" s="9" t="s">
        <v>425</v>
      </c>
      <c r="U78" s="15"/>
      <c r="V78" s="9" t="s">
        <v>456</v>
      </c>
    </row>
    <row r="79" spans="2:22" ht="27" x14ac:dyDescent="0.25">
      <c r="B79" s="18" t="s">
        <v>570</v>
      </c>
      <c r="C79" s="18"/>
      <c r="D79" s="8">
        <v>72</v>
      </c>
      <c r="E79" s="22" t="s">
        <v>439</v>
      </c>
      <c r="F79" s="19" t="s">
        <v>440</v>
      </c>
      <c r="G79" s="8" t="s">
        <v>28</v>
      </c>
      <c r="H79" s="8" t="s">
        <v>1</v>
      </c>
      <c r="I79" s="8" t="s">
        <v>65</v>
      </c>
      <c r="J79" s="8">
        <v>5</v>
      </c>
      <c r="K79" s="3">
        <v>40883</v>
      </c>
      <c r="L79" s="18"/>
      <c r="M79" s="8" t="s">
        <v>171</v>
      </c>
      <c r="N79" s="8" t="s">
        <v>171</v>
      </c>
      <c r="O79" s="8">
        <v>2006</v>
      </c>
      <c r="P79" s="8" t="s">
        <v>36</v>
      </c>
      <c r="Q79" s="9" t="s">
        <v>441</v>
      </c>
      <c r="R79" s="9" t="s">
        <v>442</v>
      </c>
      <c r="S79" s="8" t="s">
        <v>443</v>
      </c>
      <c r="T79" s="9" t="s">
        <v>444</v>
      </c>
      <c r="U79" s="9" t="s">
        <v>445</v>
      </c>
      <c r="V79" s="9" t="s">
        <v>456</v>
      </c>
    </row>
    <row r="80" spans="2:22" ht="27" x14ac:dyDescent="0.25">
      <c r="B80" s="18" t="s">
        <v>571</v>
      </c>
      <c r="C80" s="18"/>
      <c r="D80" s="8">
        <v>73</v>
      </c>
      <c r="E80" s="9" t="s">
        <v>462</v>
      </c>
      <c r="F80" s="8" t="s">
        <v>463</v>
      </c>
      <c r="G80" s="8" t="s">
        <v>28</v>
      </c>
      <c r="H80" s="8" t="s">
        <v>1</v>
      </c>
      <c r="I80" s="8" t="s">
        <v>115</v>
      </c>
      <c r="J80" s="8">
        <v>1</v>
      </c>
      <c r="K80" s="3">
        <v>41183</v>
      </c>
      <c r="L80" s="18"/>
      <c r="M80" s="18"/>
      <c r="N80" s="18"/>
      <c r="O80" s="8"/>
      <c r="P80" s="8" t="s">
        <v>36</v>
      </c>
      <c r="Q80" s="9" t="s">
        <v>40</v>
      </c>
      <c r="R80" s="9" t="s">
        <v>468</v>
      </c>
      <c r="S80" s="8" t="s">
        <v>467</v>
      </c>
      <c r="T80" s="9" t="s">
        <v>466</v>
      </c>
      <c r="U80" s="9" t="s">
        <v>469</v>
      </c>
      <c r="V80" s="9" t="s">
        <v>456</v>
      </c>
    </row>
    <row r="81" spans="2:22" s="6" customFormat="1" ht="18" hidden="1" x14ac:dyDescent="0.25">
      <c r="B81" s="18" t="s">
        <v>571</v>
      </c>
      <c r="C81" s="18"/>
      <c r="D81" s="8">
        <v>74</v>
      </c>
      <c r="E81" s="9" t="s">
        <v>465</v>
      </c>
      <c r="F81" s="8" t="s">
        <v>464</v>
      </c>
      <c r="G81" s="8" t="s">
        <v>28</v>
      </c>
      <c r="H81" s="8" t="s">
        <v>1</v>
      </c>
      <c r="I81" s="8" t="s">
        <v>115</v>
      </c>
      <c r="J81" s="8">
        <v>1</v>
      </c>
      <c r="K81" s="3"/>
      <c r="L81" s="18"/>
      <c r="M81" s="18"/>
      <c r="N81" s="18"/>
      <c r="O81" s="8"/>
      <c r="P81" s="18" t="s">
        <v>36</v>
      </c>
      <c r="Q81" s="9"/>
      <c r="R81" s="18"/>
      <c r="S81" s="18"/>
      <c r="T81" s="9" t="s">
        <v>471</v>
      </c>
      <c r="U81" s="18"/>
      <c r="V81" s="18"/>
    </row>
    <row r="82" spans="2:22" ht="27" x14ac:dyDescent="0.25">
      <c r="B82" s="18" t="s">
        <v>571</v>
      </c>
      <c r="C82" s="18"/>
      <c r="D82" s="8">
        <v>75</v>
      </c>
      <c r="E82" s="21" t="s">
        <v>476</v>
      </c>
      <c r="F82" s="20" t="s">
        <v>477</v>
      </c>
      <c r="G82" s="8" t="s">
        <v>28</v>
      </c>
      <c r="H82" s="8" t="s">
        <v>28</v>
      </c>
      <c r="I82" s="8" t="s">
        <v>537</v>
      </c>
      <c r="J82" s="8">
        <v>6</v>
      </c>
      <c r="K82" s="3">
        <v>41207</v>
      </c>
      <c r="L82" s="18"/>
      <c r="M82" s="18"/>
      <c r="N82" s="18"/>
      <c r="O82" s="8">
        <v>2012</v>
      </c>
      <c r="P82" s="8" t="s">
        <v>36</v>
      </c>
      <c r="Q82" s="9" t="s">
        <v>40</v>
      </c>
      <c r="R82" s="9" t="s">
        <v>478</v>
      </c>
      <c r="S82" s="8" t="s">
        <v>479</v>
      </c>
      <c r="T82" s="9" t="s">
        <v>480</v>
      </c>
      <c r="U82" s="9" t="s">
        <v>481</v>
      </c>
      <c r="V82" s="9" t="s">
        <v>455</v>
      </c>
    </row>
    <row r="83" spans="2:22" s="6" customFormat="1" ht="18" hidden="1" x14ac:dyDescent="0.25">
      <c r="B83" s="18" t="s">
        <v>570</v>
      </c>
      <c r="C83" s="18"/>
      <c r="D83" s="8">
        <v>76</v>
      </c>
      <c r="E83" s="21" t="s">
        <v>482</v>
      </c>
      <c r="F83" s="20" t="s">
        <v>483</v>
      </c>
      <c r="G83" s="8" t="s">
        <v>1</v>
      </c>
      <c r="H83" s="8" t="s">
        <v>536</v>
      </c>
      <c r="I83" s="8" t="s">
        <v>83</v>
      </c>
      <c r="J83" s="8">
        <v>2</v>
      </c>
      <c r="K83" s="3">
        <v>41281</v>
      </c>
      <c r="L83" s="18"/>
      <c r="M83" s="18"/>
      <c r="N83" s="18"/>
      <c r="O83" s="8">
        <v>2013</v>
      </c>
      <c r="P83" s="8" t="s">
        <v>36</v>
      </c>
      <c r="Q83" s="9" t="s">
        <v>40</v>
      </c>
      <c r="R83" s="9" t="s">
        <v>484</v>
      </c>
      <c r="S83" s="8" t="s">
        <v>485</v>
      </c>
      <c r="T83" s="9" t="s">
        <v>486</v>
      </c>
      <c r="U83" s="9" t="s">
        <v>487</v>
      </c>
      <c r="V83" s="9" t="s">
        <v>456</v>
      </c>
    </row>
    <row r="84" spans="2:22" s="6" customFormat="1" ht="18" hidden="1" x14ac:dyDescent="0.25">
      <c r="B84" s="18" t="s">
        <v>571</v>
      </c>
      <c r="C84" s="18"/>
      <c r="D84" s="8">
        <v>77</v>
      </c>
      <c r="E84" s="22" t="s">
        <v>488</v>
      </c>
      <c r="F84" s="19" t="s">
        <v>489</v>
      </c>
      <c r="G84" s="8" t="s">
        <v>1</v>
      </c>
      <c r="H84" s="8" t="s">
        <v>28</v>
      </c>
      <c r="I84" s="8" t="s">
        <v>83</v>
      </c>
      <c r="J84" s="8">
        <v>1</v>
      </c>
      <c r="K84" s="3">
        <v>41281</v>
      </c>
      <c r="L84" s="18"/>
      <c r="M84" s="18"/>
      <c r="N84" s="18"/>
      <c r="O84" s="8">
        <v>2013</v>
      </c>
      <c r="P84" s="8" t="s">
        <v>36</v>
      </c>
      <c r="Q84" s="9" t="s">
        <v>40</v>
      </c>
      <c r="R84" s="9" t="s">
        <v>490</v>
      </c>
      <c r="S84" s="8" t="s">
        <v>491</v>
      </c>
      <c r="T84" s="9" t="s">
        <v>492</v>
      </c>
      <c r="U84" s="9" t="s">
        <v>498</v>
      </c>
      <c r="V84" s="9" t="s">
        <v>456</v>
      </c>
    </row>
    <row r="85" spans="2:22" s="6" customFormat="1" ht="18" hidden="1" x14ac:dyDescent="0.25">
      <c r="B85" s="18" t="s">
        <v>571</v>
      </c>
      <c r="C85" s="18"/>
      <c r="D85" s="8">
        <v>78</v>
      </c>
      <c r="E85" s="21" t="s">
        <v>493</v>
      </c>
      <c r="F85" s="20" t="s">
        <v>494</v>
      </c>
      <c r="G85" s="8" t="s">
        <v>1</v>
      </c>
      <c r="H85" s="8" t="s">
        <v>1</v>
      </c>
      <c r="I85" s="8" t="s">
        <v>45</v>
      </c>
      <c r="J85" s="8">
        <v>1</v>
      </c>
      <c r="K85" s="3">
        <v>41281</v>
      </c>
      <c r="L85" s="18"/>
      <c r="M85" s="18"/>
      <c r="N85" s="18"/>
      <c r="O85" s="8">
        <v>2013</v>
      </c>
      <c r="P85" s="8" t="s">
        <v>36</v>
      </c>
      <c r="Q85" s="9" t="s">
        <v>40</v>
      </c>
      <c r="R85" s="9" t="s">
        <v>495</v>
      </c>
      <c r="S85" s="8" t="s">
        <v>496</v>
      </c>
      <c r="T85" s="9"/>
      <c r="U85" s="9" t="s">
        <v>497</v>
      </c>
      <c r="V85" s="9" t="s">
        <v>456</v>
      </c>
    </row>
    <row r="86" spans="2:22" s="6" customFormat="1" ht="27" x14ac:dyDescent="0.25">
      <c r="B86" s="18" t="s">
        <v>570</v>
      </c>
      <c r="C86" s="18"/>
      <c r="D86" s="8">
        <v>79</v>
      </c>
      <c r="E86" s="21" t="s">
        <v>499</v>
      </c>
      <c r="F86" s="20" t="s">
        <v>500</v>
      </c>
      <c r="G86" s="8" t="s">
        <v>28</v>
      </c>
      <c r="H86" s="8" t="s">
        <v>28</v>
      </c>
      <c r="I86" s="8" t="s">
        <v>187</v>
      </c>
      <c r="J86" s="8">
        <v>2</v>
      </c>
      <c r="K86" s="3">
        <v>41248</v>
      </c>
      <c r="L86" s="18"/>
      <c r="M86" s="18"/>
      <c r="N86" s="18"/>
      <c r="O86" s="8"/>
      <c r="P86" s="8" t="s">
        <v>26</v>
      </c>
      <c r="Q86" s="9" t="s">
        <v>342</v>
      </c>
      <c r="R86" s="9" t="s">
        <v>501</v>
      </c>
      <c r="S86" s="9" t="s">
        <v>502</v>
      </c>
      <c r="T86" s="9" t="s">
        <v>503</v>
      </c>
      <c r="U86" s="9" t="s">
        <v>504</v>
      </c>
      <c r="V86" s="9" t="s">
        <v>456</v>
      </c>
    </row>
    <row r="87" spans="2:22" s="6" customFormat="1" ht="27" x14ac:dyDescent="0.25">
      <c r="B87" s="18" t="s">
        <v>570</v>
      </c>
      <c r="C87" s="34" t="s">
        <v>25</v>
      </c>
      <c r="D87" s="8">
        <v>80</v>
      </c>
      <c r="E87" s="21" t="s">
        <v>505</v>
      </c>
      <c r="F87" s="20" t="s">
        <v>506</v>
      </c>
      <c r="G87" s="8" t="s">
        <v>28</v>
      </c>
      <c r="H87" s="8" t="s">
        <v>28</v>
      </c>
      <c r="I87" s="8" t="s">
        <v>115</v>
      </c>
      <c r="J87" s="8">
        <v>2</v>
      </c>
      <c r="K87" s="3">
        <v>41199</v>
      </c>
      <c r="L87" s="18"/>
      <c r="M87" s="18"/>
      <c r="N87" s="18"/>
      <c r="O87" s="8"/>
      <c r="P87" s="8" t="s">
        <v>26</v>
      </c>
      <c r="Q87" s="9" t="s">
        <v>20</v>
      </c>
      <c r="R87" s="9" t="s">
        <v>507</v>
      </c>
      <c r="S87" s="9" t="s">
        <v>508</v>
      </c>
      <c r="T87" s="9" t="s">
        <v>509</v>
      </c>
      <c r="U87" s="9" t="s">
        <v>510</v>
      </c>
      <c r="V87" s="9" t="s">
        <v>456</v>
      </c>
    </row>
    <row r="88" spans="2:22" s="6" customFormat="1" ht="27" x14ac:dyDescent="0.25">
      <c r="B88" s="18" t="s">
        <v>571</v>
      </c>
      <c r="C88" s="18"/>
      <c r="D88" s="8">
        <v>81</v>
      </c>
      <c r="E88" s="22" t="s">
        <v>511</v>
      </c>
      <c r="F88" s="19" t="s">
        <v>512</v>
      </c>
      <c r="G88" s="8" t="s">
        <v>1</v>
      </c>
      <c r="H88" s="8" t="s">
        <v>1</v>
      </c>
      <c r="I88" s="8" t="s">
        <v>54</v>
      </c>
      <c r="J88" s="8">
        <v>1</v>
      </c>
      <c r="K88" s="3">
        <v>41213</v>
      </c>
      <c r="L88" s="18"/>
      <c r="M88" s="18"/>
      <c r="N88" s="18"/>
      <c r="O88" s="8"/>
      <c r="P88" s="8" t="s">
        <v>36</v>
      </c>
      <c r="Q88" s="9" t="s">
        <v>342</v>
      </c>
      <c r="R88" s="9" t="s">
        <v>516</v>
      </c>
      <c r="S88" s="8" t="s">
        <v>513</v>
      </c>
      <c r="T88" s="9" t="s">
        <v>514</v>
      </c>
      <c r="U88" s="9" t="s">
        <v>515</v>
      </c>
      <c r="V88" s="9" t="s">
        <v>456</v>
      </c>
    </row>
    <row r="89" spans="2:22" s="6" customFormat="1" ht="18" x14ac:dyDescent="0.25">
      <c r="B89" s="18" t="s">
        <v>570</v>
      </c>
      <c r="C89" s="34" t="s">
        <v>25</v>
      </c>
      <c r="D89" s="8">
        <v>82</v>
      </c>
      <c r="E89" s="21" t="s">
        <v>518</v>
      </c>
      <c r="F89" s="20" t="s">
        <v>517</v>
      </c>
      <c r="G89" s="8" t="s">
        <v>28</v>
      </c>
      <c r="H89" s="8" t="s">
        <v>28</v>
      </c>
      <c r="I89" s="8" t="s">
        <v>54</v>
      </c>
      <c r="J89" s="8">
        <v>5</v>
      </c>
      <c r="K89" s="3">
        <v>41205</v>
      </c>
      <c r="L89" s="18"/>
      <c r="M89" s="18"/>
      <c r="N89" s="18"/>
      <c r="O89" s="8"/>
      <c r="P89" s="8" t="s">
        <v>26</v>
      </c>
      <c r="Q89" s="9" t="s">
        <v>342</v>
      </c>
      <c r="R89" s="9" t="s">
        <v>519</v>
      </c>
      <c r="S89" s="8" t="s">
        <v>520</v>
      </c>
      <c r="T89" s="9" t="s">
        <v>521</v>
      </c>
      <c r="U89" s="9" t="s">
        <v>522</v>
      </c>
      <c r="V89" s="9" t="s">
        <v>456</v>
      </c>
    </row>
    <row r="90" spans="2:22" s="6" customFormat="1" ht="18" x14ac:dyDescent="0.25">
      <c r="B90" s="18" t="s">
        <v>571</v>
      </c>
      <c r="C90" s="18"/>
      <c r="D90" s="8">
        <v>83</v>
      </c>
      <c r="E90" s="21" t="s">
        <v>551</v>
      </c>
      <c r="F90" s="20" t="s">
        <v>523</v>
      </c>
      <c r="G90" s="8" t="s">
        <v>1</v>
      </c>
      <c r="H90" s="8" t="s">
        <v>28</v>
      </c>
      <c r="I90" s="8" t="s">
        <v>187</v>
      </c>
      <c r="J90" s="8">
        <v>2</v>
      </c>
      <c r="K90" s="3">
        <v>41207</v>
      </c>
      <c r="L90" s="18"/>
      <c r="M90" s="18"/>
      <c r="N90" s="18"/>
      <c r="O90" s="8"/>
      <c r="P90" s="8" t="s">
        <v>36</v>
      </c>
      <c r="Q90" s="9" t="s">
        <v>20</v>
      </c>
      <c r="R90" s="9" t="s">
        <v>524</v>
      </c>
      <c r="S90" s="9" t="s">
        <v>525</v>
      </c>
      <c r="T90" s="9" t="s">
        <v>526</v>
      </c>
      <c r="U90" s="9" t="s">
        <v>527</v>
      </c>
      <c r="V90" s="9" t="s">
        <v>456</v>
      </c>
    </row>
    <row r="91" spans="2:22" s="6" customFormat="1" ht="27" hidden="1" x14ac:dyDescent="0.25">
      <c r="B91" s="18" t="s">
        <v>570</v>
      </c>
      <c r="C91" s="18"/>
      <c r="D91" s="8">
        <v>84</v>
      </c>
      <c r="E91" s="21" t="s">
        <v>531</v>
      </c>
      <c r="F91" s="20" t="s">
        <v>530</v>
      </c>
      <c r="G91" s="8" t="s">
        <v>28</v>
      </c>
      <c r="H91" s="8" t="s">
        <v>28</v>
      </c>
      <c r="I91" s="8" t="s">
        <v>83</v>
      </c>
      <c r="J91" s="8">
        <v>12</v>
      </c>
      <c r="K91" s="3">
        <v>41299</v>
      </c>
      <c r="L91" s="18"/>
      <c r="M91" s="18"/>
      <c r="N91" s="18"/>
      <c r="O91" s="8"/>
      <c r="P91" s="8" t="s">
        <v>36</v>
      </c>
      <c r="Q91" s="9" t="s">
        <v>40</v>
      </c>
      <c r="R91" s="9" t="s">
        <v>532</v>
      </c>
      <c r="S91" s="9" t="s">
        <v>533</v>
      </c>
      <c r="T91" s="9" t="s">
        <v>534</v>
      </c>
      <c r="U91" s="9" t="s">
        <v>535</v>
      </c>
      <c r="V91" s="9" t="s">
        <v>456</v>
      </c>
    </row>
    <row r="92" spans="2:22" s="6" customFormat="1" ht="27" hidden="1" x14ac:dyDescent="0.25">
      <c r="B92" s="18" t="s">
        <v>570</v>
      </c>
      <c r="C92" s="34" t="s">
        <v>25</v>
      </c>
      <c r="D92" s="8">
        <v>85</v>
      </c>
      <c r="E92" s="21" t="s">
        <v>543</v>
      </c>
      <c r="F92" s="20" t="s">
        <v>544</v>
      </c>
      <c r="G92" s="8" t="s">
        <v>28</v>
      </c>
      <c r="H92" s="8" t="s">
        <v>28</v>
      </c>
      <c r="I92" s="8" t="s">
        <v>83</v>
      </c>
      <c r="J92" s="8">
        <v>2</v>
      </c>
      <c r="K92" s="3">
        <v>41305</v>
      </c>
      <c r="L92" s="18"/>
      <c r="M92" s="18"/>
      <c r="N92" s="18"/>
      <c r="O92" s="8"/>
      <c r="P92" s="8" t="s">
        <v>36</v>
      </c>
      <c r="Q92" s="9" t="s">
        <v>542</v>
      </c>
      <c r="R92" s="9" t="s">
        <v>541</v>
      </c>
      <c r="S92" s="9" t="s">
        <v>538</v>
      </c>
      <c r="T92" s="9" t="s">
        <v>539</v>
      </c>
      <c r="U92" s="9" t="s">
        <v>540</v>
      </c>
      <c r="V92" s="9" t="s">
        <v>456</v>
      </c>
    </row>
    <row r="93" spans="2:22" s="6" customFormat="1" hidden="1" x14ac:dyDescent="0.25">
      <c r="B93" s="18" t="s">
        <v>570</v>
      </c>
      <c r="C93" s="18"/>
      <c r="D93" s="8">
        <v>86</v>
      </c>
      <c r="E93" s="22" t="s">
        <v>545</v>
      </c>
      <c r="F93" s="19"/>
      <c r="G93" s="8" t="s">
        <v>28</v>
      </c>
      <c r="H93" s="8" t="s">
        <v>28</v>
      </c>
      <c r="I93" s="8" t="s">
        <v>54</v>
      </c>
      <c r="J93" s="8">
        <v>2</v>
      </c>
      <c r="K93" s="3">
        <v>41305</v>
      </c>
      <c r="L93" s="18"/>
      <c r="M93" s="18"/>
      <c r="N93" s="18"/>
      <c r="O93" s="8"/>
      <c r="P93" s="8" t="s">
        <v>36</v>
      </c>
      <c r="Q93" s="9"/>
      <c r="R93" s="9"/>
      <c r="S93" s="8"/>
      <c r="T93" s="9"/>
      <c r="U93" s="9"/>
      <c r="V93" s="9"/>
    </row>
    <row r="94" spans="2:22" s="6" customFormat="1" hidden="1" x14ac:dyDescent="0.25">
      <c r="B94" s="18" t="s">
        <v>571</v>
      </c>
      <c r="C94" s="18"/>
      <c r="D94" s="8">
        <v>87</v>
      </c>
      <c r="E94" s="21" t="s">
        <v>546</v>
      </c>
      <c r="F94" s="20"/>
      <c r="G94" s="20"/>
      <c r="H94" s="8" t="s">
        <v>28</v>
      </c>
      <c r="I94" s="19" t="s">
        <v>115</v>
      </c>
      <c r="J94" s="8">
        <v>2</v>
      </c>
      <c r="K94" s="3"/>
      <c r="L94" s="18"/>
      <c r="M94" s="18"/>
      <c r="N94" s="18"/>
      <c r="O94" s="8"/>
      <c r="P94" s="8" t="s">
        <v>36</v>
      </c>
      <c r="Q94" s="9"/>
      <c r="R94" s="9"/>
      <c r="S94" s="8"/>
      <c r="T94" s="9"/>
      <c r="U94" s="9"/>
      <c r="V94" s="9"/>
    </row>
    <row r="95" spans="2:22" s="6" customFormat="1" hidden="1" x14ac:dyDescent="0.25">
      <c r="B95" s="18" t="s">
        <v>571</v>
      </c>
      <c r="C95" s="18"/>
      <c r="D95" s="8">
        <v>88</v>
      </c>
      <c r="E95" s="21" t="s">
        <v>552</v>
      </c>
      <c r="F95" s="20" t="s">
        <v>553</v>
      </c>
      <c r="G95" s="20"/>
      <c r="H95" s="8" t="s">
        <v>28</v>
      </c>
      <c r="I95" s="8" t="s">
        <v>27</v>
      </c>
      <c r="J95" s="8">
        <v>4</v>
      </c>
      <c r="K95" s="18"/>
      <c r="L95" s="18"/>
      <c r="M95" s="18"/>
      <c r="N95" s="18"/>
      <c r="O95" s="18"/>
      <c r="P95" s="8" t="s">
        <v>36</v>
      </c>
      <c r="Q95" s="18"/>
      <c r="R95" s="18"/>
      <c r="S95" s="18"/>
      <c r="T95" s="18"/>
      <c r="U95" s="18"/>
      <c r="V95" s="18"/>
    </row>
    <row r="96" spans="2:22" s="6" customFormat="1" hidden="1" x14ac:dyDescent="0.25">
      <c r="B96" s="18" t="s">
        <v>571</v>
      </c>
      <c r="C96" s="18"/>
      <c r="D96" s="8">
        <v>89</v>
      </c>
      <c r="E96" s="21" t="s">
        <v>554</v>
      </c>
      <c r="F96" s="20"/>
      <c r="G96" s="20"/>
      <c r="H96" s="8" t="s">
        <v>28</v>
      </c>
      <c r="I96" s="8" t="s">
        <v>555</v>
      </c>
      <c r="J96" s="8">
        <v>2</v>
      </c>
      <c r="K96" s="18"/>
      <c r="L96" s="18"/>
      <c r="M96" s="18"/>
      <c r="N96" s="18"/>
      <c r="O96" s="18"/>
      <c r="P96" s="8" t="s">
        <v>36</v>
      </c>
      <c r="Q96" s="18"/>
      <c r="R96" s="18"/>
      <c r="S96" s="18"/>
      <c r="T96" s="18"/>
      <c r="U96" s="18"/>
      <c r="V96" s="18"/>
    </row>
    <row r="97" spans="2:22" s="6" customFormat="1" hidden="1" x14ac:dyDescent="0.25">
      <c r="B97" s="18" t="s">
        <v>571</v>
      </c>
      <c r="C97" s="34" t="s">
        <v>25</v>
      </c>
      <c r="D97" s="8">
        <v>90</v>
      </c>
      <c r="E97" s="21" t="s">
        <v>558</v>
      </c>
      <c r="F97" s="20" t="s">
        <v>559</v>
      </c>
      <c r="G97" s="20"/>
      <c r="H97" s="20" t="s">
        <v>28</v>
      </c>
      <c r="I97" s="20" t="s">
        <v>83</v>
      </c>
      <c r="J97" s="8">
        <v>2</v>
      </c>
      <c r="K97" s="18"/>
      <c r="L97" s="18"/>
      <c r="M97" s="18"/>
      <c r="N97" s="18"/>
      <c r="O97" s="18"/>
      <c r="P97" s="8" t="s">
        <v>36</v>
      </c>
      <c r="Q97" s="18"/>
      <c r="R97" s="18"/>
      <c r="S97" s="18"/>
      <c r="T97" s="18"/>
      <c r="U97" s="18"/>
      <c r="V97" s="18"/>
    </row>
    <row r="98" spans="2:22" s="6" customFormat="1" hidden="1" x14ac:dyDescent="0.25">
      <c r="B98" s="18" t="s">
        <v>571</v>
      </c>
      <c r="C98" s="18"/>
      <c r="D98" s="8">
        <v>91</v>
      </c>
      <c r="E98" s="22" t="s">
        <v>556</v>
      </c>
      <c r="F98" s="8"/>
      <c r="G98" s="8"/>
      <c r="H98" s="8" t="s">
        <v>28</v>
      </c>
      <c r="I98" s="8"/>
      <c r="J98" s="8">
        <v>2</v>
      </c>
      <c r="K98" s="18"/>
      <c r="L98" s="18"/>
      <c r="M98" s="18"/>
      <c r="N98" s="18"/>
      <c r="O98" s="18"/>
      <c r="P98" s="8" t="s">
        <v>36</v>
      </c>
      <c r="Q98" s="18"/>
      <c r="R98" s="18"/>
      <c r="S98" s="18"/>
      <c r="T98" s="18"/>
      <c r="U98" s="18"/>
      <c r="V98" s="18"/>
    </row>
    <row r="99" spans="2:22" s="6" customFormat="1" hidden="1" x14ac:dyDescent="0.25">
      <c r="B99" s="18" t="s">
        <v>571</v>
      </c>
      <c r="C99" s="34" t="s">
        <v>25</v>
      </c>
      <c r="D99" s="8">
        <v>92</v>
      </c>
      <c r="E99" s="9" t="s">
        <v>557</v>
      </c>
      <c r="F99" s="8"/>
      <c r="G99" s="8"/>
      <c r="H99" s="8" t="s">
        <v>28</v>
      </c>
      <c r="I99" s="8" t="s">
        <v>27</v>
      </c>
      <c r="J99" s="8">
        <v>1</v>
      </c>
      <c r="K99" s="18"/>
      <c r="L99" s="18"/>
      <c r="M99" s="18"/>
      <c r="N99" s="18"/>
      <c r="O99" s="18"/>
      <c r="P99" s="8" t="s">
        <v>36</v>
      </c>
      <c r="Q99" s="18"/>
      <c r="R99" s="18"/>
      <c r="S99" s="18"/>
      <c r="T99" s="18"/>
      <c r="U99" s="18"/>
      <c r="V99" s="18"/>
    </row>
    <row r="100" spans="2:22" s="6" customFormat="1" hidden="1" x14ac:dyDescent="0.25">
      <c r="B100" s="18" t="s">
        <v>570</v>
      </c>
      <c r="C100" s="34" t="s">
        <v>25</v>
      </c>
      <c r="D100" s="8">
        <v>93</v>
      </c>
      <c r="E100" s="9" t="s">
        <v>561</v>
      </c>
      <c r="F100" s="8" t="s">
        <v>562</v>
      </c>
      <c r="G100" s="8"/>
      <c r="H100" s="8" t="s">
        <v>28</v>
      </c>
      <c r="I100" s="8" t="s">
        <v>27</v>
      </c>
      <c r="J100" s="8">
        <v>3</v>
      </c>
      <c r="K100" s="18"/>
      <c r="L100" s="18"/>
      <c r="M100" s="18"/>
      <c r="N100" s="18"/>
      <c r="O100" s="18"/>
      <c r="P100" s="8" t="s">
        <v>36</v>
      </c>
      <c r="Q100" s="18"/>
      <c r="R100" s="18"/>
      <c r="S100" s="18"/>
      <c r="T100" s="18"/>
      <c r="U100" s="18"/>
      <c r="V100" s="18"/>
    </row>
    <row r="101" spans="2:22" s="6" customFormat="1" ht="18" hidden="1" x14ac:dyDescent="0.25">
      <c r="B101" s="18" t="s">
        <v>571</v>
      </c>
      <c r="C101" s="34"/>
      <c r="D101" s="8">
        <v>94</v>
      </c>
      <c r="E101" s="9" t="s">
        <v>564</v>
      </c>
      <c r="F101" s="8" t="s">
        <v>565</v>
      </c>
      <c r="G101" s="8"/>
      <c r="H101" s="8" t="s">
        <v>28</v>
      </c>
      <c r="I101" s="8"/>
      <c r="J101" s="8">
        <v>1</v>
      </c>
      <c r="K101" s="18"/>
      <c r="L101" s="18"/>
      <c r="M101" s="18"/>
      <c r="N101" s="18"/>
      <c r="O101" s="18"/>
      <c r="P101" s="8" t="s">
        <v>36</v>
      </c>
      <c r="Q101" s="18"/>
      <c r="R101" s="18"/>
      <c r="S101" s="9" t="s">
        <v>567</v>
      </c>
      <c r="T101" s="9" t="s">
        <v>566</v>
      </c>
      <c r="U101" s="18"/>
      <c r="V101" s="18"/>
    </row>
    <row r="102" spans="2:22" s="6" customFormat="1" hidden="1" x14ac:dyDescent="0.25">
      <c r="B102" s="18"/>
      <c r="C102" s="18"/>
      <c r="D102" s="8">
        <v>95</v>
      </c>
      <c r="E102" s="9"/>
      <c r="F102" s="8"/>
      <c r="G102" s="8">
        <f>COUNTIF(G8:G101,"Si")</f>
        <v>49</v>
      </c>
      <c r="H102" s="8">
        <f>COUNTIF(H8:H101,"Si")</f>
        <v>30</v>
      </c>
      <c r="I102" s="8"/>
      <c r="J102" s="8">
        <f>SUM(J8:J101)</f>
        <v>256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2:22" s="6" customFormat="1" ht="18" hidden="1" x14ac:dyDescent="0.25">
      <c r="B103" s="18"/>
      <c r="C103" s="18"/>
      <c r="D103" s="8">
        <v>96</v>
      </c>
      <c r="E103" s="9" t="s">
        <v>585</v>
      </c>
      <c r="F103" s="9" t="s">
        <v>583</v>
      </c>
      <c r="G103" s="8" t="s">
        <v>1</v>
      </c>
      <c r="H103" s="8" t="s">
        <v>28</v>
      </c>
      <c r="I103" s="8" t="s">
        <v>83</v>
      </c>
      <c r="J103" s="8">
        <v>2</v>
      </c>
      <c r="K103" s="18"/>
      <c r="L103" s="18"/>
      <c r="M103" s="18"/>
      <c r="N103" s="18"/>
      <c r="O103" s="18"/>
      <c r="P103" s="8" t="s">
        <v>36</v>
      </c>
      <c r="Q103" s="9" t="s">
        <v>40</v>
      </c>
      <c r="R103" s="9" t="s">
        <v>584</v>
      </c>
      <c r="S103" s="18"/>
      <c r="T103" s="18"/>
      <c r="U103" s="18"/>
      <c r="V103" s="18"/>
    </row>
    <row r="104" spans="2:22" s="6" customFormat="1" hidden="1" x14ac:dyDescent="0.25">
      <c r="B104" s="18"/>
      <c r="C104" s="18"/>
      <c r="D104" s="8">
        <v>97</v>
      </c>
      <c r="E104" s="9" t="s">
        <v>586</v>
      </c>
      <c r="F104" s="8" t="s">
        <v>587</v>
      </c>
      <c r="G104" s="8" t="s">
        <v>1</v>
      </c>
      <c r="H104" s="8" t="s">
        <v>28</v>
      </c>
      <c r="I104" s="8" t="s">
        <v>83</v>
      </c>
      <c r="J104" s="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2:22" s="6" customFormat="1" x14ac:dyDescent="0.25">
      <c r="B105" s="18"/>
      <c r="C105" s="18"/>
      <c r="D105" s="8">
        <v>98</v>
      </c>
      <c r="E105" s="9" t="s">
        <v>589</v>
      </c>
      <c r="F105" s="8" t="s">
        <v>590</v>
      </c>
      <c r="G105" s="8" t="s">
        <v>591</v>
      </c>
      <c r="H105" s="8" t="s">
        <v>591</v>
      </c>
      <c r="I105" s="8" t="s">
        <v>592</v>
      </c>
      <c r="J105" s="8">
        <v>2</v>
      </c>
      <c r="K105" s="43">
        <v>41330</v>
      </c>
      <c r="L105" s="49">
        <v>120000</v>
      </c>
      <c r="M105" s="18" t="s">
        <v>602</v>
      </c>
      <c r="N105" s="18" t="s">
        <v>588</v>
      </c>
      <c r="O105" s="18">
        <v>2013</v>
      </c>
      <c r="P105" s="41" t="s">
        <v>594</v>
      </c>
      <c r="Q105" s="40" t="s">
        <v>593</v>
      </c>
      <c r="R105" s="39" t="s">
        <v>600</v>
      </c>
      <c r="S105" s="18">
        <v>8616176740</v>
      </c>
      <c r="T105" s="18"/>
      <c r="U105" s="18"/>
      <c r="V105" s="18" t="s">
        <v>603</v>
      </c>
    </row>
    <row r="106" spans="2:22" s="6" customFormat="1" x14ac:dyDescent="0.25">
      <c r="B106" s="18"/>
      <c r="C106" s="18"/>
      <c r="D106" s="8">
        <v>99</v>
      </c>
      <c r="E106" s="9" t="s">
        <v>595</v>
      </c>
      <c r="F106" s="8" t="s">
        <v>596</v>
      </c>
      <c r="G106" s="8" t="s">
        <v>28</v>
      </c>
      <c r="H106" s="8" t="s">
        <v>28</v>
      </c>
      <c r="I106" s="8" t="s">
        <v>597</v>
      </c>
      <c r="J106" s="8">
        <v>3</v>
      </c>
      <c r="K106" s="43">
        <v>41306</v>
      </c>
      <c r="L106" s="49">
        <v>693000</v>
      </c>
      <c r="M106" s="18" t="s">
        <v>602</v>
      </c>
      <c r="N106" s="18" t="s">
        <v>588</v>
      </c>
      <c r="O106" s="18">
        <v>2013</v>
      </c>
      <c r="P106" s="39" t="s">
        <v>594</v>
      </c>
      <c r="Q106" s="42" t="s">
        <v>598</v>
      </c>
      <c r="R106" s="39" t="s">
        <v>599</v>
      </c>
      <c r="S106" s="18">
        <v>6146199</v>
      </c>
      <c r="T106" s="18"/>
      <c r="U106" s="18"/>
      <c r="V106" s="18" t="s">
        <v>603</v>
      </c>
    </row>
    <row r="107" spans="2:22" s="6" customFormat="1" x14ac:dyDescent="0.25">
      <c r="E107" s="13"/>
      <c r="F107" s="14"/>
      <c r="G107" s="14"/>
      <c r="H107" s="14"/>
      <c r="I107" s="14"/>
      <c r="J107" s="14"/>
    </row>
    <row r="108" spans="2:22" x14ac:dyDescent="0.25">
      <c r="D108" s="17" t="s">
        <v>437</v>
      </c>
      <c r="E108" s="17" t="s">
        <v>438</v>
      </c>
      <c r="F108" s="17" t="s">
        <v>573</v>
      </c>
    </row>
    <row r="109" spans="2:22" s="6" customFormat="1" ht="18" x14ac:dyDescent="0.25">
      <c r="D109" s="8">
        <f>D101</f>
        <v>94</v>
      </c>
      <c r="E109" s="9" t="s">
        <v>574</v>
      </c>
      <c r="F109" s="35">
        <v>1</v>
      </c>
      <c r="O109" s="33"/>
    </row>
    <row r="110" spans="2:22" s="6" customFormat="1" ht="18" x14ac:dyDescent="0.25">
      <c r="D110" s="8">
        <f>COUNTIF(B8:B101,"I")</f>
        <v>58</v>
      </c>
      <c r="E110" s="9" t="s">
        <v>577</v>
      </c>
      <c r="F110" s="35">
        <f>D110*F120/D109</f>
        <v>0.61702127659574468</v>
      </c>
    </row>
    <row r="111" spans="2:22" x14ac:dyDescent="0.25">
      <c r="D111" s="8">
        <f>COUNTIF(B8:B101,"E")</f>
        <v>36</v>
      </c>
      <c r="E111" s="9" t="s">
        <v>581</v>
      </c>
      <c r="F111" s="35">
        <f>D111*F120/D109</f>
        <v>0.38297872340425532</v>
      </c>
    </row>
    <row r="112" spans="2:22" ht="18" x14ac:dyDescent="0.25">
      <c r="D112" s="20">
        <f>SUMIFS(J8:J101,B8:B101,"I")</f>
        <v>145</v>
      </c>
      <c r="E112" s="21" t="s">
        <v>578</v>
      </c>
      <c r="F112" s="36">
        <f>D112*F109/J102</f>
        <v>0.56640625</v>
      </c>
      <c r="I112" s="24"/>
      <c r="J112" s="14" t="s">
        <v>470</v>
      </c>
      <c r="L112" s="8" t="s">
        <v>115</v>
      </c>
      <c r="M112" s="8">
        <v>3</v>
      </c>
    </row>
    <row r="113" spans="4:13" s="6" customFormat="1" ht="18" x14ac:dyDescent="0.25">
      <c r="D113" s="20">
        <f>SUMIFS(J8:J101,B8:B101,"E")</f>
        <v>111</v>
      </c>
      <c r="E113" s="21" t="s">
        <v>572</v>
      </c>
      <c r="F113" s="36">
        <f>D113*F109/J102</f>
        <v>0.43359375</v>
      </c>
      <c r="I113" s="25"/>
      <c r="J113" s="14"/>
      <c r="L113" s="8"/>
      <c r="M113" s="8"/>
    </row>
    <row r="114" spans="4:13" ht="18" x14ac:dyDescent="0.25">
      <c r="D114" s="8">
        <f>COUNTIFS(B8:B101,"I",G8:G101,"Si")</f>
        <v>20</v>
      </c>
      <c r="E114" s="28" t="s">
        <v>579</v>
      </c>
      <c r="F114" s="35">
        <f>D114*F109/G102</f>
        <v>0.40816326530612246</v>
      </c>
      <c r="I114" s="23"/>
      <c r="J114" s="14" t="s">
        <v>472</v>
      </c>
      <c r="L114" s="8" t="s">
        <v>83</v>
      </c>
      <c r="M114" s="8">
        <v>3</v>
      </c>
    </row>
    <row r="115" spans="4:13" x14ac:dyDescent="0.25">
      <c r="D115" s="8">
        <f>COUNTIFS(B8:B101,"E",G8:G101,"Si")</f>
        <v>29</v>
      </c>
      <c r="E115" s="9" t="s">
        <v>580</v>
      </c>
      <c r="F115" s="35">
        <f>D115*F109/G102</f>
        <v>0.59183673469387754</v>
      </c>
      <c r="I115" s="26"/>
      <c r="J115" s="14" t="s">
        <v>473</v>
      </c>
      <c r="L115" s="8" t="s">
        <v>187</v>
      </c>
      <c r="M115" s="8">
        <v>2</v>
      </c>
    </row>
    <row r="116" spans="4:13" ht="18" x14ac:dyDescent="0.25">
      <c r="D116" s="8">
        <f>SUMIFS(J8:J101,G8:G101,"Si")</f>
        <v>164</v>
      </c>
      <c r="E116" s="9" t="s">
        <v>576</v>
      </c>
      <c r="F116" s="35"/>
      <c r="L116" s="8" t="s">
        <v>45</v>
      </c>
      <c r="M116" s="8">
        <v>1</v>
      </c>
    </row>
    <row r="117" spans="4:13" ht="18" x14ac:dyDescent="0.25">
      <c r="D117" s="11">
        <f>SUM(L8:L102)</f>
        <v>13615010.800000001</v>
      </c>
      <c r="E117" s="9" t="s">
        <v>432</v>
      </c>
      <c r="F117" s="35"/>
      <c r="L117" s="8" t="s">
        <v>54</v>
      </c>
      <c r="M117" s="8">
        <v>3</v>
      </c>
    </row>
    <row r="118" spans="4:13" ht="18" x14ac:dyDescent="0.25">
      <c r="D118" s="8">
        <f>COUNTIFS(P8:P101,"Post-Incubación")</f>
        <v>9</v>
      </c>
      <c r="E118" s="9" t="s">
        <v>582</v>
      </c>
      <c r="F118" s="35">
        <f>D118*F109/D109</f>
        <v>9.5744680851063829E-2</v>
      </c>
      <c r="L118" s="8" t="s">
        <v>537</v>
      </c>
      <c r="M118" s="8">
        <v>1</v>
      </c>
    </row>
    <row r="119" spans="4:13" x14ac:dyDescent="0.25">
      <c r="L119" s="8" t="s">
        <v>65</v>
      </c>
      <c r="M119" s="8">
        <v>5</v>
      </c>
    </row>
    <row r="120" spans="4:13" x14ac:dyDescent="0.25">
      <c r="D120" s="8">
        <f>COUNTIF(H8:H101,"Si")</f>
        <v>30</v>
      </c>
      <c r="E120" s="9" t="s">
        <v>575</v>
      </c>
      <c r="F120" s="35">
        <v>1</v>
      </c>
      <c r="L120" s="8" t="s">
        <v>241</v>
      </c>
      <c r="M120" s="8">
        <v>1</v>
      </c>
    </row>
    <row r="121" spans="4:13" x14ac:dyDescent="0.25">
      <c r="D121" s="8">
        <f>COUNTIFS(P8:P101,"Pre-Incubación",H8:H101,"Si")</f>
        <v>17</v>
      </c>
      <c r="E121" s="9" t="s">
        <v>568</v>
      </c>
      <c r="F121" s="35">
        <f>D121*$F$120/$D$120</f>
        <v>0.56666666666666665</v>
      </c>
      <c r="M121" s="32">
        <f>SUBTOTAL(9,M112:M120)</f>
        <v>19</v>
      </c>
    </row>
    <row r="122" spans="4:13" x14ac:dyDescent="0.25">
      <c r="D122" s="8">
        <f>COUNTIFS(P8:P101,"Incubación",H8:H101,"Si")</f>
        <v>13</v>
      </c>
      <c r="E122" s="9" t="s">
        <v>569</v>
      </c>
      <c r="F122" s="35">
        <f>D122*$F$120/$D$120</f>
        <v>0.43333333333333335</v>
      </c>
    </row>
    <row r="128" spans="4:13" x14ac:dyDescent="0.25">
      <c r="E128" s="13" t="s">
        <v>529</v>
      </c>
    </row>
    <row r="129" spans="5:5" x14ac:dyDescent="0.25">
      <c r="E129" s="29" t="s">
        <v>528</v>
      </c>
    </row>
  </sheetData>
  <autoFilter ref="B7:V104">
    <filterColumn colId="9">
      <filters>
        <dateGroupItem year="2012" dateTimeGrouping="year"/>
        <dateGroupItem year="2011" dateTimeGrouping="year"/>
      </filters>
    </filterColumn>
  </autoFilter>
  <mergeCells count="1">
    <mergeCell ref="D6:V6"/>
  </mergeCells>
  <conditionalFormatting sqref="G8:H107 I112:J112 J113:J115">
    <cfRule type="cellIs" dxfId="1" priority="19" operator="equal">
      <formula>"Si"</formula>
    </cfRule>
  </conditionalFormatting>
  <conditionalFormatting sqref="G8:H107 I112:J112 J113:J115">
    <cfRule type="cellIs" dxfId="0" priority="14" operator="equal">
      <formula>"-"</formula>
    </cfRule>
  </conditionalFormatting>
  <hyperlinks>
    <hyperlink ref="T70" r:id="rId1"/>
  </hyperlinks>
  <pageMargins left="0.7" right="0.7" top="0.75" bottom="0.75" header="0.3" footer="0.3"/>
  <pageSetup scale="4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EneJun2016</vt:lpstr>
      <vt:lpstr>AgoDic2015_PreIncubacion</vt:lpstr>
      <vt:lpstr>AgoDic2015</vt:lpstr>
      <vt:lpstr>EneJun2015</vt:lpstr>
      <vt:lpstr>INADEM2014</vt:lpstr>
      <vt:lpstr>AgoDic2014</vt:lpstr>
      <vt:lpstr>EneJun2014</vt:lpstr>
      <vt:lpstr>InventarioJunio2013</vt:lpstr>
      <vt:lpstr>InventarioAgosto2012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Zamarripa</dc:creator>
  <cp:lastModifiedBy>usuario</cp:lastModifiedBy>
  <cp:lastPrinted>2015-11-10T16:40:17Z</cp:lastPrinted>
  <dcterms:created xsi:type="dcterms:W3CDTF">2012-08-08T13:40:54Z</dcterms:created>
  <dcterms:modified xsi:type="dcterms:W3CDTF">2018-03-08T01:57:22Z</dcterms:modified>
</cp:coreProperties>
</file>